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d152b51c2be535/Desktop/"/>
    </mc:Choice>
  </mc:AlternateContent>
  <xr:revisionPtr revIDLastSave="153" documentId="8_{97E61406-3632-4CC2-AB33-A2081BF2CD01}" xr6:coauthVersionLast="47" xr6:coauthVersionMax="47" xr10:uidLastSave="{86A790A2-6F9D-424B-831E-2DAE2E4515D2}"/>
  <bookViews>
    <workbookView xWindow="33720" yWindow="-120" windowWidth="29040" windowHeight="15720" xr2:uid="{00000000-000D-0000-FFFF-FFFF00000000}"/>
  </bookViews>
  <sheets>
    <sheet name="6M3" sheetId="14" r:id="rId1"/>
  </sheets>
  <definedNames>
    <definedName name="_AMO_SingleObject__ROM_F0.SEC2.Tabulate_1.SEC1.BDY.Cross_tabular_summary_report_Table_1" localSheetId="0" hidden="1">#REF!</definedName>
    <definedName name="_AMO_SingleObject__ROM_F0.SEC2.Tabulate_1.SEC1.BDY.Cross_tabular_summary_report_Table_1" hidden="1">#REF!</definedName>
    <definedName name="_AMO_SingleObject_194867633_ROM_F0.SEC2.Tabulate_1.SEC1.BDY.Cross_tabular_summary_report_Table_1" localSheetId="0" hidden="1">#REF!</definedName>
    <definedName name="_AMO_SingleObject_194867633_ROM_F0.SEC2.Tabulate_1.SEC1.BDY.Cross_tabular_summary_report_Table_1" hidden="1">#REF!</definedName>
    <definedName name="_AMO_SingleObject_194867633_ROM_F0.SEC2.Tabulate_1.SEC1.HDR.TXT1" localSheetId="0" hidden="1">#REF!</definedName>
    <definedName name="_AMO_SingleObject_194867633_ROM_F0.SEC2.Tabulate_1.SEC1.HDR.TXT1" hidden="1">#REF!</definedName>
    <definedName name="_AMO_SingleObject_194867633_ROM_F0.SEC2.Tabulate_1.SEC1.HDR.TXT2" localSheetId="0" hidden="1">#REF!</definedName>
    <definedName name="_AMO_SingleObject_194867633_ROM_F0.SEC2.Tabulate_1.SEC1.HDR.TXT2" hidden="1">#REF!</definedName>
    <definedName name="_AMO_SingleObject_923172248_ROM_F0.SEC2.Tabulate_1.SEC1.BDY.Cross_tabular_summary_report_Table_1" localSheetId="0" hidden="1">#REF!</definedName>
    <definedName name="_AMO_SingleObject_923172248_ROM_F0.SEC2.Tabulate_1.SEC1.BDY.Cross_tabular_summary_report_Table_1" hidden="1">#REF!</definedName>
    <definedName name="_AMO_SingleObject_923172248_ROM_F0.SEC2.Tabulate_1.SEC1.HDR.TXT1" localSheetId="0" hidden="1">#REF!</definedName>
    <definedName name="_AMO_SingleObject_923172248_ROM_F0.SEC2.Tabulate_1.SEC1.HDR.TXT1" hidden="1">#REF!</definedName>
    <definedName name="_AMO_SingleObject_923172248_ROM_F0.SEC2.Tabulate_1.SEC1.HDR.TXT2" localSheetId="0" hidden="1">#REF!</definedName>
    <definedName name="_AMO_SingleObject_923172248_ROM_F0.SEC2.Tabulate_1.SEC1.HDR.TXT2" hidden="1">#REF!</definedName>
    <definedName name="_AMO_SingleObject_934783825_ROM_F0.SEC2.Tabulate_1.SEC1.BDY.Cross_tabular_summary_report_Table_1" localSheetId="0" hidden="1">#REF!</definedName>
    <definedName name="_AMO_SingleObject_934783825_ROM_F0.SEC2.Tabulate_1.SEC1.BDY.Cross_tabular_summary_report_Table_1" hidden="1">#REF!</definedName>
    <definedName name="_AMO_SingleObject_934783825_ROM_F0.SEC2.Tabulate_1.SEC1.HDR.TXT1" localSheetId="0" hidden="1">#REF!</definedName>
    <definedName name="_AMO_SingleObject_934783825_ROM_F0.SEC2.Tabulate_1.SEC1.HDR.TXT1" hidden="1">#REF!</definedName>
    <definedName name="_AMO_SingleObject_934783825_ROM_F0.SEC2.Tabulate_1.SEC1.HDR.TXT2" localSheetId="0" hidden="1">#REF!</definedName>
    <definedName name="_AMO_SingleObject_934783825_ROM_F0.SEC2.Tabulate_1.SEC1.HDR.TXT2" hidden="1">#REF!</definedName>
    <definedName name="_xlnm.Print_Area" localSheetId="0">'6M3'!$D$7:$CE$69</definedName>
    <definedName name="_xlnm.Print_Titles" localSheetId="0">'6M3'!$D:$E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N29" i="14" l="1"/>
  <c r="BT37" i="14"/>
  <c r="BS37" i="14"/>
  <c r="BN31" i="14"/>
  <c r="BM31" i="14"/>
  <c r="CE12" i="14"/>
  <c r="BB65" i="14"/>
  <c r="AS69" i="14"/>
  <c r="AP69" i="14"/>
  <c r="AM69" i="14"/>
  <c r="AH69" i="14"/>
  <c r="AE69" i="14"/>
  <c r="AB69" i="14"/>
  <c r="W69" i="14"/>
  <c r="T69" i="14"/>
  <c r="Q69" i="14"/>
  <c r="L69" i="14"/>
  <c r="I69" i="14"/>
  <c r="F69" i="14"/>
  <c r="AS68" i="14"/>
  <c r="AP68" i="14"/>
  <c r="AM68" i="14"/>
  <c r="AH68" i="14"/>
  <c r="AE68" i="14"/>
  <c r="AB68" i="14"/>
  <c r="W68" i="14"/>
  <c r="T68" i="14"/>
  <c r="Q68" i="14"/>
  <c r="L68" i="14"/>
  <c r="I68" i="14"/>
  <c r="F68" i="14"/>
  <c r="AS67" i="14"/>
  <c r="AP67" i="14"/>
  <c r="AM67" i="14"/>
  <c r="AH67" i="14"/>
  <c r="AE67" i="14"/>
  <c r="AB67" i="14"/>
  <c r="W67" i="14"/>
  <c r="T67" i="14"/>
  <c r="Q67" i="14"/>
  <c r="L67" i="14"/>
  <c r="I67" i="14"/>
  <c r="F67" i="14"/>
  <c r="AS66" i="14"/>
  <c r="AP66" i="14"/>
  <c r="AM66" i="14"/>
  <c r="AH66" i="14"/>
  <c r="AE66" i="14"/>
  <c r="AB66" i="14"/>
  <c r="W66" i="14"/>
  <c r="T66" i="14"/>
  <c r="Q66" i="14"/>
  <c r="L66" i="14"/>
  <c r="I66" i="14"/>
  <c r="F66" i="14"/>
  <c r="AS65" i="14"/>
  <c r="AP65" i="14"/>
  <c r="AM65" i="14"/>
  <c r="AH65" i="14"/>
  <c r="AE65" i="14"/>
  <c r="AB65" i="14"/>
  <c r="W65" i="14"/>
  <c r="T65" i="14"/>
  <c r="Q65" i="14"/>
  <c r="L65" i="14"/>
  <c r="I65" i="14"/>
  <c r="F65" i="14"/>
  <c r="AU63" i="14"/>
  <c r="AV63" i="14" s="1"/>
  <c r="AT63" i="14"/>
  <c r="AQ63" i="14"/>
  <c r="AO63" i="14"/>
  <c r="AJ63" i="14"/>
  <c r="AK63" i="14" s="1"/>
  <c r="AI63" i="14"/>
  <c r="AF63" i="14"/>
  <c r="AD63" i="14"/>
  <c r="Y63" i="14"/>
  <c r="Z63" i="14" s="1"/>
  <c r="X63" i="14"/>
  <c r="U63" i="14"/>
  <c r="S63" i="14"/>
  <c r="O63" i="14"/>
  <c r="N63" i="14"/>
  <c r="M63" i="14"/>
  <c r="J63" i="14"/>
  <c r="H63" i="14"/>
  <c r="AU61" i="14"/>
  <c r="AV61" i="14" s="1"/>
  <c r="AT61" i="14"/>
  <c r="AQ61" i="14"/>
  <c r="AO61" i="14"/>
  <c r="AJ61" i="14"/>
  <c r="AK61" i="14" s="1"/>
  <c r="AI61" i="14"/>
  <c r="AF61" i="14"/>
  <c r="AD61" i="14"/>
  <c r="Y61" i="14"/>
  <c r="Z61" i="14" s="1"/>
  <c r="X61" i="14"/>
  <c r="U61" i="14"/>
  <c r="S61" i="14"/>
  <c r="O61" i="14"/>
  <c r="N61" i="14"/>
  <c r="M61" i="14"/>
  <c r="J61" i="14"/>
  <c r="H61" i="14"/>
  <c r="AU60" i="14"/>
  <c r="AV60" i="14" s="1"/>
  <c r="AT60" i="14"/>
  <c r="AQ60" i="14"/>
  <c r="AO60" i="14"/>
  <c r="AJ60" i="14"/>
  <c r="AK60" i="14" s="1"/>
  <c r="AI60" i="14"/>
  <c r="AF60" i="14"/>
  <c r="AD60" i="14"/>
  <c r="Y60" i="14"/>
  <c r="Z60" i="14" s="1"/>
  <c r="X60" i="14"/>
  <c r="U60" i="14"/>
  <c r="S60" i="14"/>
  <c r="O60" i="14"/>
  <c r="N60" i="14"/>
  <c r="M60" i="14"/>
  <c r="J60" i="14"/>
  <c r="H60" i="14"/>
  <c r="AU59" i="14"/>
  <c r="AV59" i="14" s="1"/>
  <c r="AT59" i="14"/>
  <c r="AQ59" i="14"/>
  <c r="AO59" i="14"/>
  <c r="AJ59" i="14"/>
  <c r="AK59" i="14" s="1"/>
  <c r="AI59" i="14"/>
  <c r="AF59" i="14"/>
  <c r="AD59" i="14"/>
  <c r="Y59" i="14"/>
  <c r="Z59" i="14" s="1"/>
  <c r="X59" i="14"/>
  <c r="U59" i="14"/>
  <c r="S59" i="14"/>
  <c r="O59" i="14"/>
  <c r="N59" i="14"/>
  <c r="M59" i="14"/>
  <c r="J59" i="14"/>
  <c r="H59" i="14"/>
  <c r="AU58" i="14"/>
  <c r="AV58" i="14" s="1"/>
  <c r="AT58" i="14"/>
  <c r="AQ58" i="14"/>
  <c r="AO58" i="14"/>
  <c r="AJ58" i="14"/>
  <c r="AK58" i="14" s="1"/>
  <c r="AI58" i="14"/>
  <c r="AF58" i="14"/>
  <c r="AD58" i="14"/>
  <c r="Y58" i="14"/>
  <c r="Z58" i="14" s="1"/>
  <c r="X58" i="14"/>
  <c r="U58" i="14"/>
  <c r="S58" i="14"/>
  <c r="O58" i="14"/>
  <c r="N58" i="14"/>
  <c r="M58" i="14"/>
  <c r="J58" i="14"/>
  <c r="H58" i="14"/>
  <c r="AU57" i="14"/>
  <c r="AV57" i="14" s="1"/>
  <c r="AT57" i="14"/>
  <c r="AQ57" i="14"/>
  <c r="AO57" i="14"/>
  <c r="AJ57" i="14"/>
  <c r="AK57" i="14" s="1"/>
  <c r="AI57" i="14"/>
  <c r="AF57" i="14"/>
  <c r="AD57" i="14"/>
  <c r="Y57" i="14"/>
  <c r="Z57" i="14" s="1"/>
  <c r="X57" i="14"/>
  <c r="U57" i="14"/>
  <c r="S57" i="14"/>
  <c r="O57" i="14"/>
  <c r="N57" i="14"/>
  <c r="M57" i="14"/>
  <c r="J57" i="14"/>
  <c r="H57" i="14"/>
  <c r="AU56" i="14"/>
  <c r="AV56" i="14" s="1"/>
  <c r="AT56" i="14"/>
  <c r="AQ56" i="14"/>
  <c r="AO56" i="14"/>
  <c r="AJ56" i="14"/>
  <c r="AK56" i="14" s="1"/>
  <c r="AI56" i="14"/>
  <c r="AF56" i="14"/>
  <c r="AD56" i="14"/>
  <c r="Y56" i="14"/>
  <c r="Z56" i="14" s="1"/>
  <c r="X56" i="14"/>
  <c r="U56" i="14"/>
  <c r="S56" i="14"/>
  <c r="O56" i="14"/>
  <c r="N56" i="14"/>
  <c r="M56" i="14"/>
  <c r="J56" i="14"/>
  <c r="H56" i="14"/>
  <c r="AU55" i="14"/>
  <c r="AV55" i="14" s="1"/>
  <c r="AT55" i="14"/>
  <c r="AQ55" i="14"/>
  <c r="AO55" i="14"/>
  <c r="AJ55" i="14"/>
  <c r="AK55" i="14" s="1"/>
  <c r="AI55" i="14"/>
  <c r="AF55" i="14"/>
  <c r="AD55" i="14"/>
  <c r="Y55" i="14"/>
  <c r="Z55" i="14" s="1"/>
  <c r="X55" i="14"/>
  <c r="U55" i="14"/>
  <c r="S55" i="14"/>
  <c r="O55" i="14"/>
  <c r="N55" i="14"/>
  <c r="M55" i="14"/>
  <c r="J55" i="14"/>
  <c r="H55" i="14"/>
  <c r="AU54" i="14"/>
  <c r="AV54" i="14" s="1"/>
  <c r="AT54" i="14"/>
  <c r="AQ54" i="14"/>
  <c r="AO54" i="14"/>
  <c r="AJ54" i="14"/>
  <c r="AK54" i="14" s="1"/>
  <c r="AI54" i="14"/>
  <c r="AF54" i="14"/>
  <c r="AD54" i="14"/>
  <c r="Y54" i="14"/>
  <c r="Z54" i="14" s="1"/>
  <c r="X54" i="14"/>
  <c r="U54" i="14"/>
  <c r="S54" i="14"/>
  <c r="O54" i="14"/>
  <c r="N54" i="14"/>
  <c r="M54" i="14"/>
  <c r="J54" i="14"/>
  <c r="H54" i="14"/>
  <c r="AU53" i="14"/>
  <c r="AV53" i="14" s="1"/>
  <c r="AT53" i="14"/>
  <c r="AQ53" i="14"/>
  <c r="AO53" i="14"/>
  <c r="AJ53" i="14"/>
  <c r="AK53" i="14" s="1"/>
  <c r="AI53" i="14"/>
  <c r="AF53" i="14"/>
  <c r="AD53" i="14"/>
  <c r="Y53" i="14"/>
  <c r="Z53" i="14" s="1"/>
  <c r="X53" i="14"/>
  <c r="U53" i="14"/>
  <c r="S53" i="14"/>
  <c r="O53" i="14"/>
  <c r="N53" i="14"/>
  <c r="M53" i="14"/>
  <c r="J53" i="14"/>
  <c r="H53" i="14"/>
  <c r="AU52" i="14"/>
  <c r="AV52" i="14" s="1"/>
  <c r="AT52" i="14"/>
  <c r="AQ52" i="14"/>
  <c r="AO52" i="14"/>
  <c r="AJ52" i="14"/>
  <c r="AK52" i="14" s="1"/>
  <c r="AI52" i="14"/>
  <c r="AF52" i="14"/>
  <c r="AD52" i="14"/>
  <c r="Y52" i="14"/>
  <c r="Z52" i="14" s="1"/>
  <c r="X52" i="14"/>
  <c r="U52" i="14"/>
  <c r="S52" i="14"/>
  <c r="O52" i="14"/>
  <c r="N52" i="14"/>
  <c r="M52" i="14"/>
  <c r="J52" i="14"/>
  <c r="H52" i="14"/>
  <c r="AU51" i="14"/>
  <c r="AV51" i="14" s="1"/>
  <c r="AT51" i="14"/>
  <c r="AQ51" i="14"/>
  <c r="AO51" i="14"/>
  <c r="AJ51" i="14"/>
  <c r="AK51" i="14" s="1"/>
  <c r="AI51" i="14"/>
  <c r="AF51" i="14"/>
  <c r="AD51" i="14"/>
  <c r="Y51" i="14"/>
  <c r="Z51" i="14" s="1"/>
  <c r="X51" i="14"/>
  <c r="U51" i="14"/>
  <c r="S51" i="14"/>
  <c r="O51" i="14"/>
  <c r="N51" i="14"/>
  <c r="M51" i="14"/>
  <c r="J51" i="14"/>
  <c r="H51" i="14"/>
  <c r="AU50" i="14"/>
  <c r="AV50" i="14" s="1"/>
  <c r="AT50" i="14"/>
  <c r="AQ50" i="14"/>
  <c r="AO50" i="14"/>
  <c r="AJ50" i="14"/>
  <c r="AK50" i="14" s="1"/>
  <c r="AI50" i="14"/>
  <c r="AF50" i="14"/>
  <c r="AD50" i="14"/>
  <c r="Y50" i="14"/>
  <c r="Z50" i="14" s="1"/>
  <c r="X50" i="14"/>
  <c r="U50" i="14"/>
  <c r="S50" i="14"/>
  <c r="O50" i="14"/>
  <c r="N50" i="14"/>
  <c r="M50" i="14"/>
  <c r="J50" i="14"/>
  <c r="H50" i="14"/>
  <c r="AU49" i="14"/>
  <c r="AV49" i="14" s="1"/>
  <c r="AT49" i="14"/>
  <c r="AQ49" i="14"/>
  <c r="AO49" i="14"/>
  <c r="AJ49" i="14"/>
  <c r="AK49" i="14" s="1"/>
  <c r="AI49" i="14"/>
  <c r="AF49" i="14"/>
  <c r="AD49" i="14"/>
  <c r="Y49" i="14"/>
  <c r="Z49" i="14" s="1"/>
  <c r="X49" i="14"/>
  <c r="U49" i="14"/>
  <c r="S49" i="14"/>
  <c r="O49" i="14"/>
  <c r="N49" i="14"/>
  <c r="M49" i="14"/>
  <c r="J49" i="14"/>
  <c r="H49" i="14"/>
  <c r="AU48" i="14"/>
  <c r="AV48" i="14" s="1"/>
  <c r="AT48" i="14"/>
  <c r="AQ48" i="14"/>
  <c r="AO48" i="14"/>
  <c r="AJ48" i="14"/>
  <c r="AK48" i="14" s="1"/>
  <c r="AI48" i="14"/>
  <c r="AF48" i="14"/>
  <c r="AD48" i="14"/>
  <c r="Y48" i="14"/>
  <c r="Z48" i="14" s="1"/>
  <c r="X48" i="14"/>
  <c r="U48" i="14"/>
  <c r="S48" i="14"/>
  <c r="O48" i="14"/>
  <c r="N48" i="14"/>
  <c r="M48" i="14"/>
  <c r="J48" i="14"/>
  <c r="H48" i="14"/>
  <c r="AU47" i="14"/>
  <c r="AV47" i="14" s="1"/>
  <c r="AT47" i="14"/>
  <c r="AQ47" i="14"/>
  <c r="AO47" i="14"/>
  <c r="AJ47" i="14"/>
  <c r="AK47" i="14" s="1"/>
  <c r="AI47" i="14"/>
  <c r="AF47" i="14"/>
  <c r="AD47" i="14"/>
  <c r="Y47" i="14"/>
  <c r="Z47" i="14" s="1"/>
  <c r="X47" i="14"/>
  <c r="U47" i="14"/>
  <c r="S47" i="14"/>
  <c r="O47" i="14"/>
  <c r="N47" i="14"/>
  <c r="M47" i="14"/>
  <c r="J47" i="14"/>
  <c r="H47" i="14"/>
  <c r="AU46" i="14"/>
  <c r="AV46" i="14" s="1"/>
  <c r="AT46" i="14"/>
  <c r="AQ46" i="14"/>
  <c r="AO46" i="14"/>
  <c r="AJ46" i="14"/>
  <c r="AK46" i="14" s="1"/>
  <c r="AI46" i="14"/>
  <c r="AF46" i="14"/>
  <c r="AD46" i="14"/>
  <c r="Y46" i="14"/>
  <c r="Z46" i="14" s="1"/>
  <c r="X46" i="14"/>
  <c r="U46" i="14"/>
  <c r="S46" i="14"/>
  <c r="O46" i="14"/>
  <c r="N46" i="14"/>
  <c r="M46" i="14"/>
  <c r="J46" i="14"/>
  <c r="H46" i="14"/>
  <c r="AU45" i="14"/>
  <c r="AV45" i="14" s="1"/>
  <c r="AT45" i="14"/>
  <c r="AQ45" i="14"/>
  <c r="AO45" i="14"/>
  <c r="AJ45" i="14"/>
  <c r="AK45" i="14" s="1"/>
  <c r="AI45" i="14"/>
  <c r="AF45" i="14"/>
  <c r="AD45" i="14"/>
  <c r="Y45" i="14"/>
  <c r="Z45" i="14" s="1"/>
  <c r="X45" i="14"/>
  <c r="U45" i="14"/>
  <c r="S45" i="14"/>
  <c r="O45" i="14"/>
  <c r="N45" i="14"/>
  <c r="M45" i="14"/>
  <c r="J45" i="14"/>
  <c r="H45" i="14"/>
  <c r="AU44" i="14"/>
  <c r="AV44" i="14" s="1"/>
  <c r="AT44" i="14"/>
  <c r="AQ44" i="14"/>
  <c r="AO44" i="14"/>
  <c r="AJ44" i="14"/>
  <c r="AK44" i="14" s="1"/>
  <c r="AI44" i="14"/>
  <c r="AF44" i="14"/>
  <c r="AD44" i="14"/>
  <c r="Y44" i="14"/>
  <c r="Z44" i="14" s="1"/>
  <c r="X44" i="14"/>
  <c r="U44" i="14"/>
  <c r="S44" i="14"/>
  <c r="O44" i="14"/>
  <c r="N44" i="14"/>
  <c r="M44" i="14"/>
  <c r="J44" i="14"/>
  <c r="H44" i="14"/>
  <c r="AU43" i="14"/>
  <c r="AV43" i="14" s="1"/>
  <c r="AT43" i="14"/>
  <c r="AQ43" i="14"/>
  <c r="AO43" i="14"/>
  <c r="AJ43" i="14"/>
  <c r="AK43" i="14" s="1"/>
  <c r="AI43" i="14"/>
  <c r="AF43" i="14"/>
  <c r="AD43" i="14"/>
  <c r="Y43" i="14"/>
  <c r="Z43" i="14" s="1"/>
  <c r="X43" i="14"/>
  <c r="U43" i="14"/>
  <c r="S43" i="14"/>
  <c r="O43" i="14"/>
  <c r="N43" i="14"/>
  <c r="M43" i="14"/>
  <c r="J43" i="14"/>
  <c r="H43" i="14"/>
  <c r="AU42" i="14"/>
  <c r="AV42" i="14" s="1"/>
  <c r="AT42" i="14"/>
  <c r="AQ42" i="14"/>
  <c r="AO42" i="14"/>
  <c r="AJ42" i="14"/>
  <c r="AK42" i="14" s="1"/>
  <c r="AI42" i="14"/>
  <c r="AF42" i="14"/>
  <c r="AD42" i="14"/>
  <c r="Y42" i="14"/>
  <c r="Z42" i="14" s="1"/>
  <c r="X42" i="14"/>
  <c r="U42" i="14"/>
  <c r="S42" i="14"/>
  <c r="O42" i="14"/>
  <c r="N42" i="14"/>
  <c r="M42" i="14"/>
  <c r="J42" i="14"/>
  <c r="H42" i="14"/>
  <c r="AU41" i="14"/>
  <c r="AV41" i="14" s="1"/>
  <c r="AT41" i="14"/>
  <c r="AQ41" i="14"/>
  <c r="AO41" i="14"/>
  <c r="AJ41" i="14"/>
  <c r="AK41" i="14" s="1"/>
  <c r="AI41" i="14"/>
  <c r="AF41" i="14"/>
  <c r="AD41" i="14"/>
  <c r="Y41" i="14"/>
  <c r="Z41" i="14" s="1"/>
  <c r="X41" i="14"/>
  <c r="U41" i="14"/>
  <c r="S41" i="14"/>
  <c r="O41" i="14"/>
  <c r="N41" i="14"/>
  <c r="M41" i="14"/>
  <c r="J41" i="14"/>
  <c r="H41" i="14"/>
  <c r="AU40" i="14"/>
  <c r="AV40" i="14" s="1"/>
  <c r="AT40" i="14"/>
  <c r="AQ40" i="14"/>
  <c r="AO40" i="14"/>
  <c r="AJ40" i="14"/>
  <c r="AK40" i="14" s="1"/>
  <c r="AI40" i="14"/>
  <c r="AF40" i="14"/>
  <c r="AD40" i="14"/>
  <c r="Y40" i="14"/>
  <c r="Z40" i="14" s="1"/>
  <c r="X40" i="14"/>
  <c r="U40" i="14"/>
  <c r="S40" i="14"/>
  <c r="O40" i="14"/>
  <c r="N40" i="14"/>
  <c r="M40" i="14"/>
  <c r="J40" i="14"/>
  <c r="H40" i="14"/>
  <c r="AU39" i="14"/>
  <c r="AV39" i="14" s="1"/>
  <c r="AT39" i="14"/>
  <c r="AQ39" i="14"/>
  <c r="AO39" i="14"/>
  <c r="AJ39" i="14"/>
  <c r="AK39" i="14" s="1"/>
  <c r="AI39" i="14"/>
  <c r="AF39" i="14"/>
  <c r="AD39" i="14"/>
  <c r="Y39" i="14"/>
  <c r="Z39" i="14" s="1"/>
  <c r="X39" i="14"/>
  <c r="U39" i="14"/>
  <c r="S39" i="14"/>
  <c r="O39" i="14"/>
  <c r="N39" i="14"/>
  <c r="M39" i="14"/>
  <c r="J39" i="14"/>
  <c r="H39" i="14"/>
  <c r="AU38" i="14"/>
  <c r="AV38" i="14" s="1"/>
  <c r="AT38" i="14"/>
  <c r="AQ38" i="14"/>
  <c r="AO38" i="14"/>
  <c r="AJ38" i="14"/>
  <c r="AK38" i="14" s="1"/>
  <c r="AI38" i="14"/>
  <c r="AF38" i="14"/>
  <c r="AD38" i="14"/>
  <c r="Y38" i="14"/>
  <c r="Z38" i="14" s="1"/>
  <c r="X38" i="14"/>
  <c r="U38" i="14"/>
  <c r="S38" i="14"/>
  <c r="O38" i="14"/>
  <c r="N38" i="14"/>
  <c r="M38" i="14"/>
  <c r="J38" i="14"/>
  <c r="H38" i="14"/>
  <c r="AU37" i="14"/>
  <c r="AV37" i="14" s="1"/>
  <c r="AT37" i="14"/>
  <c r="AQ37" i="14"/>
  <c r="AO37" i="14"/>
  <c r="AJ37" i="14"/>
  <c r="AK37" i="14" s="1"/>
  <c r="AI37" i="14"/>
  <c r="AF37" i="14"/>
  <c r="AD37" i="14"/>
  <c r="Y37" i="14"/>
  <c r="Z37" i="14" s="1"/>
  <c r="X37" i="14"/>
  <c r="U37" i="14"/>
  <c r="S37" i="14"/>
  <c r="O37" i="14"/>
  <c r="N37" i="14"/>
  <c r="M37" i="14"/>
  <c r="J37" i="14"/>
  <c r="H37" i="14"/>
  <c r="AU36" i="14"/>
  <c r="AV36" i="14" s="1"/>
  <c r="AT36" i="14"/>
  <c r="AQ36" i="14"/>
  <c r="AO36" i="14"/>
  <c r="AJ36" i="14"/>
  <c r="AK36" i="14" s="1"/>
  <c r="AI36" i="14"/>
  <c r="AF36" i="14"/>
  <c r="AD36" i="14"/>
  <c r="Y36" i="14"/>
  <c r="Z36" i="14" s="1"/>
  <c r="X36" i="14"/>
  <c r="U36" i="14"/>
  <c r="S36" i="14"/>
  <c r="O36" i="14"/>
  <c r="N36" i="14"/>
  <c r="M36" i="14"/>
  <c r="J36" i="14"/>
  <c r="H36" i="14"/>
  <c r="AU35" i="14"/>
  <c r="AV35" i="14" s="1"/>
  <c r="AT35" i="14"/>
  <c r="AQ35" i="14"/>
  <c r="AO35" i="14"/>
  <c r="AJ35" i="14"/>
  <c r="AK35" i="14" s="1"/>
  <c r="AI35" i="14"/>
  <c r="AF35" i="14"/>
  <c r="AD35" i="14"/>
  <c r="Y35" i="14"/>
  <c r="Z35" i="14" s="1"/>
  <c r="X35" i="14"/>
  <c r="U35" i="14"/>
  <c r="S35" i="14"/>
  <c r="O35" i="14"/>
  <c r="N35" i="14"/>
  <c r="M35" i="14"/>
  <c r="J35" i="14"/>
  <c r="H35" i="14"/>
  <c r="AU34" i="14"/>
  <c r="AV34" i="14" s="1"/>
  <c r="AT34" i="14"/>
  <c r="AQ34" i="14"/>
  <c r="AO34" i="14"/>
  <c r="AJ34" i="14"/>
  <c r="AK34" i="14" s="1"/>
  <c r="AI34" i="14"/>
  <c r="AD34" i="14"/>
  <c r="Y34" i="14"/>
  <c r="Z34" i="14" s="1"/>
  <c r="X34" i="14"/>
  <c r="U34" i="14"/>
  <c r="S34" i="14"/>
  <c r="N34" i="14"/>
  <c r="O34" i="14" s="1"/>
  <c r="M34" i="14"/>
  <c r="J34" i="14"/>
  <c r="H34" i="14"/>
  <c r="AU33" i="14"/>
  <c r="AV33" i="14" s="1"/>
  <c r="AT33" i="14"/>
  <c r="AQ33" i="14"/>
  <c r="AO33" i="14"/>
  <c r="AJ33" i="14"/>
  <c r="AK33" i="14" s="1"/>
  <c r="AI33" i="14"/>
  <c r="AF33" i="14"/>
  <c r="AD33" i="14"/>
  <c r="Y33" i="14"/>
  <c r="Z33" i="14" s="1"/>
  <c r="X33" i="14"/>
  <c r="U33" i="14"/>
  <c r="S33" i="14"/>
  <c r="N33" i="14"/>
  <c r="O33" i="14" s="1"/>
  <c r="M33" i="14"/>
  <c r="J33" i="14"/>
  <c r="H33" i="14"/>
  <c r="AU32" i="14"/>
  <c r="AV32" i="14" s="1"/>
  <c r="AT32" i="14"/>
  <c r="AQ32" i="14"/>
  <c r="AO32" i="14"/>
  <c r="AJ32" i="14"/>
  <c r="AK32" i="14" s="1"/>
  <c r="AI32" i="14"/>
  <c r="AF32" i="14"/>
  <c r="AD32" i="14"/>
  <c r="Y32" i="14"/>
  <c r="Z32" i="14" s="1"/>
  <c r="X32" i="14"/>
  <c r="U32" i="14"/>
  <c r="S32" i="14"/>
  <c r="N32" i="14"/>
  <c r="O32" i="14" s="1"/>
  <c r="M32" i="14"/>
  <c r="J32" i="14"/>
  <c r="H32" i="14"/>
  <c r="AV31" i="14"/>
  <c r="AU31" i="14"/>
  <c r="AT31" i="14"/>
  <c r="AQ31" i="14"/>
  <c r="AO31" i="14"/>
  <c r="AJ31" i="14"/>
  <c r="AK31" i="14" s="1"/>
  <c r="AI31" i="14"/>
  <c r="AF31" i="14"/>
  <c r="AD31" i="14"/>
  <c r="Y31" i="14"/>
  <c r="Z31" i="14" s="1"/>
  <c r="X31" i="14"/>
  <c r="U31" i="14"/>
  <c r="S31" i="14"/>
  <c r="N31" i="14"/>
  <c r="O31" i="14" s="1"/>
  <c r="M31" i="14"/>
  <c r="J31" i="14"/>
  <c r="H31" i="14"/>
  <c r="AU29" i="14"/>
  <c r="AV29" i="14" s="1"/>
  <c r="AT29" i="14"/>
  <c r="AQ29" i="14"/>
  <c r="AO29" i="14"/>
  <c r="AK29" i="14"/>
  <c r="AJ29" i="14"/>
  <c r="AI29" i="14"/>
  <c r="AF29" i="14"/>
  <c r="AD29" i="14"/>
  <c r="Y29" i="14"/>
  <c r="Z29" i="14" s="1"/>
  <c r="X29" i="14"/>
  <c r="U29" i="14"/>
  <c r="S29" i="14"/>
  <c r="N29" i="14"/>
  <c r="O29" i="14" s="1"/>
  <c r="M29" i="14"/>
  <c r="J29" i="14"/>
  <c r="H29" i="14"/>
  <c r="AU28" i="14"/>
  <c r="AV28" i="14" s="1"/>
  <c r="AT28" i="14"/>
  <c r="AQ28" i="14"/>
  <c r="AO28" i="14"/>
  <c r="AK28" i="14"/>
  <c r="AJ28" i="14"/>
  <c r="AI28" i="14"/>
  <c r="AF28" i="14"/>
  <c r="AD28" i="14"/>
  <c r="Y28" i="14"/>
  <c r="Z28" i="14" s="1"/>
  <c r="X28" i="14"/>
  <c r="U28" i="14"/>
  <c r="S28" i="14"/>
  <c r="N28" i="14"/>
  <c r="O28" i="14" s="1"/>
  <c r="M28" i="14"/>
  <c r="J28" i="14"/>
  <c r="H28" i="14"/>
  <c r="AU27" i="14"/>
  <c r="AV27" i="14" s="1"/>
  <c r="AT27" i="14"/>
  <c r="AQ27" i="14"/>
  <c r="AO27" i="14"/>
  <c r="AK27" i="14"/>
  <c r="AJ27" i="14"/>
  <c r="AI27" i="14"/>
  <c r="AF27" i="14"/>
  <c r="AD27" i="14"/>
  <c r="Y27" i="14"/>
  <c r="Z27" i="14" s="1"/>
  <c r="X27" i="14"/>
  <c r="U27" i="14"/>
  <c r="S27" i="14"/>
  <c r="N27" i="14"/>
  <c r="O27" i="14" s="1"/>
  <c r="M27" i="14"/>
  <c r="J27" i="14"/>
  <c r="H27" i="14"/>
  <c r="AU26" i="14"/>
  <c r="AV26" i="14" s="1"/>
  <c r="AT26" i="14"/>
  <c r="AQ26" i="14"/>
  <c r="AO26" i="14"/>
  <c r="AK26" i="14"/>
  <c r="AJ26" i="14"/>
  <c r="AI26" i="14"/>
  <c r="AF26" i="14"/>
  <c r="AD26" i="14"/>
  <c r="Y26" i="14"/>
  <c r="Z26" i="14" s="1"/>
  <c r="X26" i="14"/>
  <c r="U26" i="14"/>
  <c r="S26" i="14"/>
  <c r="N26" i="14"/>
  <c r="O26" i="14" s="1"/>
  <c r="M26" i="14"/>
  <c r="J26" i="14"/>
  <c r="H26" i="14"/>
  <c r="AU25" i="14"/>
  <c r="AV25" i="14" s="1"/>
  <c r="AT25" i="14"/>
  <c r="AQ25" i="14"/>
  <c r="AO25" i="14"/>
  <c r="AK25" i="14"/>
  <c r="AJ25" i="14"/>
  <c r="AI25" i="14"/>
  <c r="AF25" i="14"/>
  <c r="AD25" i="14"/>
  <c r="Y25" i="14"/>
  <c r="Z25" i="14" s="1"/>
  <c r="X25" i="14"/>
  <c r="U25" i="14"/>
  <c r="S25" i="14"/>
  <c r="N25" i="14"/>
  <c r="O25" i="14" s="1"/>
  <c r="M25" i="14"/>
  <c r="J25" i="14"/>
  <c r="H25" i="14"/>
  <c r="AU24" i="14"/>
  <c r="AV24" i="14" s="1"/>
  <c r="AT24" i="14"/>
  <c r="AQ24" i="14"/>
  <c r="AO24" i="14"/>
  <c r="AK24" i="14"/>
  <c r="AJ24" i="14"/>
  <c r="AI24" i="14"/>
  <c r="AF24" i="14"/>
  <c r="AD24" i="14"/>
  <c r="Y24" i="14"/>
  <c r="Z24" i="14" s="1"/>
  <c r="X24" i="14"/>
  <c r="U24" i="14"/>
  <c r="S24" i="14"/>
  <c r="N24" i="14"/>
  <c r="O24" i="14" s="1"/>
  <c r="M24" i="14"/>
  <c r="J24" i="14"/>
  <c r="H24" i="14"/>
  <c r="AU23" i="14"/>
  <c r="AV23" i="14" s="1"/>
  <c r="AT23" i="14"/>
  <c r="AQ23" i="14"/>
  <c r="AO23" i="14"/>
  <c r="AK23" i="14"/>
  <c r="AJ23" i="14"/>
  <c r="AI23" i="14"/>
  <c r="AF23" i="14"/>
  <c r="AD23" i="14"/>
  <c r="Y23" i="14"/>
  <c r="Z23" i="14" s="1"/>
  <c r="X23" i="14"/>
  <c r="U23" i="14"/>
  <c r="S23" i="14"/>
  <c r="N23" i="14"/>
  <c r="O23" i="14" s="1"/>
  <c r="M23" i="14"/>
  <c r="J23" i="14"/>
  <c r="H23" i="14"/>
  <c r="AU22" i="14"/>
  <c r="AV22" i="14" s="1"/>
  <c r="AT22" i="14"/>
  <c r="AQ22" i="14"/>
  <c r="AO22" i="14"/>
  <c r="AK22" i="14"/>
  <c r="AJ22" i="14"/>
  <c r="AI22" i="14"/>
  <c r="AF22" i="14"/>
  <c r="AD22" i="14"/>
  <c r="Y22" i="14"/>
  <c r="Z22" i="14" s="1"/>
  <c r="X22" i="14"/>
  <c r="U22" i="14"/>
  <c r="S22" i="14"/>
  <c r="N22" i="14"/>
  <c r="O22" i="14" s="1"/>
  <c r="M22" i="14"/>
  <c r="J22" i="14"/>
  <c r="H22" i="14"/>
  <c r="AU21" i="14"/>
  <c r="AV21" i="14" s="1"/>
  <c r="AT21" i="14"/>
  <c r="AQ21" i="14"/>
  <c r="AO21" i="14"/>
  <c r="AK21" i="14"/>
  <c r="AJ21" i="14"/>
  <c r="AI21" i="14"/>
  <c r="AF21" i="14"/>
  <c r="AD21" i="14"/>
  <c r="Y21" i="14"/>
  <c r="Z21" i="14" s="1"/>
  <c r="X21" i="14"/>
  <c r="U21" i="14"/>
  <c r="S21" i="14"/>
  <c r="N21" i="14"/>
  <c r="O21" i="14" s="1"/>
  <c r="M21" i="14"/>
  <c r="J21" i="14"/>
  <c r="H21" i="14"/>
  <c r="AU20" i="14"/>
  <c r="AV20" i="14" s="1"/>
  <c r="AT20" i="14"/>
  <c r="AQ20" i="14"/>
  <c r="AO20" i="14"/>
  <c r="AK20" i="14"/>
  <c r="AJ20" i="14"/>
  <c r="AI20" i="14"/>
  <c r="AF20" i="14"/>
  <c r="AD20" i="14"/>
  <c r="Y20" i="14"/>
  <c r="Z20" i="14" s="1"/>
  <c r="X20" i="14"/>
  <c r="U20" i="14"/>
  <c r="S20" i="14"/>
  <c r="N20" i="14"/>
  <c r="O20" i="14" s="1"/>
  <c r="M20" i="14"/>
  <c r="J20" i="14"/>
  <c r="H20" i="14"/>
  <c r="AU19" i="14"/>
  <c r="AV19" i="14" s="1"/>
  <c r="AT19" i="14"/>
  <c r="AQ19" i="14"/>
  <c r="AO19" i="14"/>
  <c r="AK19" i="14"/>
  <c r="AJ19" i="14"/>
  <c r="AI19" i="14"/>
  <c r="AF19" i="14"/>
  <c r="AD19" i="14"/>
  <c r="Y19" i="14"/>
  <c r="Z19" i="14" s="1"/>
  <c r="X19" i="14"/>
  <c r="U19" i="14"/>
  <c r="S19" i="14"/>
  <c r="N19" i="14"/>
  <c r="O19" i="14" s="1"/>
  <c r="M19" i="14"/>
  <c r="J19" i="14"/>
  <c r="H19" i="14"/>
  <c r="AU18" i="14"/>
  <c r="AV18" i="14" s="1"/>
  <c r="AT18" i="14"/>
  <c r="AQ18" i="14"/>
  <c r="AO18" i="14"/>
  <c r="AK18" i="14"/>
  <c r="AJ18" i="14"/>
  <c r="AI18" i="14"/>
  <c r="AF18" i="14"/>
  <c r="AD18" i="14"/>
  <c r="Y18" i="14"/>
  <c r="Z18" i="14" s="1"/>
  <c r="X18" i="14"/>
  <c r="U18" i="14"/>
  <c r="S18" i="14"/>
  <c r="N18" i="14"/>
  <c r="O18" i="14" s="1"/>
  <c r="M18" i="14"/>
  <c r="J18" i="14"/>
  <c r="H18" i="14"/>
  <c r="AU17" i="14"/>
  <c r="AV17" i="14" s="1"/>
  <c r="AT17" i="14"/>
  <c r="AQ17" i="14"/>
  <c r="AO17" i="14"/>
  <c r="AK17" i="14"/>
  <c r="AJ17" i="14"/>
  <c r="AI17" i="14"/>
  <c r="AF17" i="14"/>
  <c r="AD17" i="14"/>
  <c r="Y17" i="14"/>
  <c r="Z17" i="14" s="1"/>
  <c r="X17" i="14"/>
  <c r="U17" i="14"/>
  <c r="S17" i="14"/>
  <c r="N17" i="14"/>
  <c r="O17" i="14" s="1"/>
  <c r="M17" i="14"/>
  <c r="J17" i="14"/>
  <c r="H17" i="14"/>
  <c r="AU16" i="14"/>
  <c r="AV16" i="14" s="1"/>
  <c r="AT16" i="14"/>
  <c r="AQ16" i="14"/>
  <c r="AO16" i="14"/>
  <c r="AK16" i="14"/>
  <c r="AJ16" i="14"/>
  <c r="AI16" i="14"/>
  <c r="AF16" i="14"/>
  <c r="AD16" i="14"/>
  <c r="AD69" i="14" s="1"/>
  <c r="Y16" i="14"/>
  <c r="Z16" i="14" s="1"/>
  <c r="X16" i="14"/>
  <c r="U16" i="14"/>
  <c r="S16" i="14"/>
  <c r="N16" i="14"/>
  <c r="O16" i="14" s="1"/>
  <c r="M16" i="14"/>
  <c r="J16" i="14"/>
  <c r="H16" i="14"/>
  <c r="AU15" i="14"/>
  <c r="AV15" i="14" s="1"/>
  <c r="AT15" i="14"/>
  <c r="AQ15" i="14"/>
  <c r="AO15" i="14"/>
  <c r="AK15" i="14"/>
  <c r="AJ15" i="14"/>
  <c r="AI15" i="14"/>
  <c r="AF15" i="14"/>
  <c r="AD15" i="14"/>
  <c r="Y15" i="14"/>
  <c r="Z15" i="14" s="1"/>
  <c r="X15" i="14"/>
  <c r="U15" i="14"/>
  <c r="S15" i="14"/>
  <c r="N15" i="14"/>
  <c r="O15" i="14" s="1"/>
  <c r="M15" i="14"/>
  <c r="J15" i="14"/>
  <c r="H15" i="14"/>
  <c r="AU13" i="14"/>
  <c r="AV13" i="14" s="1"/>
  <c r="AT13" i="14"/>
  <c r="AQ13" i="14"/>
  <c r="AO13" i="14"/>
  <c r="AJ13" i="14"/>
  <c r="AK13" i="14" s="1"/>
  <c r="AI13" i="14"/>
  <c r="AF13" i="14"/>
  <c r="AD13" i="14"/>
  <c r="Y13" i="14"/>
  <c r="Z13" i="14" s="1"/>
  <c r="X13" i="14"/>
  <c r="U13" i="14"/>
  <c r="S13" i="14"/>
  <c r="S67" i="14" s="1"/>
  <c r="O13" i="14"/>
  <c r="N13" i="14"/>
  <c r="M13" i="14"/>
  <c r="J13" i="14"/>
  <c r="H13" i="14"/>
  <c r="AU12" i="14"/>
  <c r="AT12" i="14"/>
  <c r="AQ12" i="14"/>
  <c r="AO12" i="14"/>
  <c r="AJ12" i="14"/>
  <c r="AJ69" i="14" s="1"/>
  <c r="AI12" i="14"/>
  <c r="AI69" i="14" s="1"/>
  <c r="AF12" i="14"/>
  <c r="AF69" i="14" s="1"/>
  <c r="AD12" i="14"/>
  <c r="Y12" i="14"/>
  <c r="Y69" i="14" s="1"/>
  <c r="X12" i="14"/>
  <c r="X69" i="14" s="1"/>
  <c r="U12" i="14"/>
  <c r="U69" i="14" s="1"/>
  <c r="S12" i="14"/>
  <c r="O12" i="14"/>
  <c r="N12" i="14"/>
  <c r="N69" i="14" s="1"/>
  <c r="M12" i="14"/>
  <c r="M69" i="14" s="1"/>
  <c r="J12" i="14"/>
  <c r="J69" i="14" s="1"/>
  <c r="H12" i="14"/>
  <c r="H68" i="14" s="1"/>
  <c r="BI12" i="14"/>
  <c r="BB34" i="14"/>
  <c r="BD69" i="14"/>
  <c r="BA69" i="14"/>
  <c r="AX69" i="14"/>
  <c r="BD68" i="14"/>
  <c r="BA68" i="14"/>
  <c r="AX68" i="14"/>
  <c r="BD67" i="14"/>
  <c r="BA67" i="14"/>
  <c r="AX67" i="14"/>
  <c r="BD66" i="14"/>
  <c r="BA66" i="14"/>
  <c r="AX66" i="14"/>
  <c r="BD65" i="14"/>
  <c r="BA65" i="14"/>
  <c r="AX65" i="14"/>
  <c r="CB63" i="14"/>
  <c r="BY63" i="14"/>
  <c r="BV63" i="14"/>
  <c r="BQ63" i="14"/>
  <c r="BN63" i="14"/>
  <c r="BI63" i="14"/>
  <c r="BJ63" i="14" s="1"/>
  <c r="BF63" i="14"/>
  <c r="BG63" i="14" s="1"/>
  <c r="BE63" i="14"/>
  <c r="BB63" i="14"/>
  <c r="AZ63" i="14"/>
  <c r="CB61" i="14"/>
  <c r="BY61" i="14"/>
  <c r="BV61" i="14"/>
  <c r="BQ61" i="14"/>
  <c r="BN61" i="14"/>
  <c r="BI61" i="14"/>
  <c r="BJ61" i="14" s="1"/>
  <c r="BF61" i="14"/>
  <c r="BE61" i="14"/>
  <c r="BB61" i="14"/>
  <c r="AZ61" i="14"/>
  <c r="CB60" i="14"/>
  <c r="BY60" i="14"/>
  <c r="BV60" i="14"/>
  <c r="BQ60" i="14"/>
  <c r="BN60" i="14"/>
  <c r="BI60" i="14"/>
  <c r="BJ60" i="14" s="1"/>
  <c r="BF60" i="14"/>
  <c r="BG60" i="14" s="1"/>
  <c r="BE60" i="14"/>
  <c r="BB60" i="14"/>
  <c r="AZ60" i="14"/>
  <c r="CB59" i="14"/>
  <c r="BY59" i="14"/>
  <c r="BV59" i="14"/>
  <c r="BQ59" i="14"/>
  <c r="BN59" i="14"/>
  <c r="BI59" i="14"/>
  <c r="BJ59" i="14" s="1"/>
  <c r="BF59" i="14"/>
  <c r="BE59" i="14"/>
  <c r="BB59" i="14"/>
  <c r="AZ59" i="14"/>
  <c r="CB58" i="14"/>
  <c r="BY58" i="14"/>
  <c r="BV58" i="14"/>
  <c r="BQ58" i="14"/>
  <c r="BN58" i="14"/>
  <c r="BI58" i="14"/>
  <c r="BJ58" i="14" s="1"/>
  <c r="BF58" i="14"/>
  <c r="BG58" i="14" s="1"/>
  <c r="BE58" i="14"/>
  <c r="BB58" i="14"/>
  <c r="BO58" i="14" s="1"/>
  <c r="AZ58" i="14"/>
  <c r="BL58" i="14" s="1"/>
  <c r="BM58" i="14" s="1"/>
  <c r="CB57" i="14"/>
  <c r="BY57" i="14"/>
  <c r="BV57" i="14"/>
  <c r="BQ57" i="14"/>
  <c r="BN57" i="14"/>
  <c r="BI57" i="14"/>
  <c r="BJ57" i="14" s="1"/>
  <c r="BF57" i="14"/>
  <c r="BE57" i="14"/>
  <c r="BB57" i="14"/>
  <c r="AZ57" i="14"/>
  <c r="CB56" i="14"/>
  <c r="BY56" i="14"/>
  <c r="BV56" i="14"/>
  <c r="BQ56" i="14"/>
  <c r="BN56" i="14"/>
  <c r="BI56" i="14"/>
  <c r="BJ56" i="14" s="1"/>
  <c r="BF56" i="14"/>
  <c r="BG56" i="14" s="1"/>
  <c r="BE56" i="14"/>
  <c r="BR56" i="14" s="1"/>
  <c r="BB56" i="14"/>
  <c r="AZ56" i="14"/>
  <c r="CB55" i="14"/>
  <c r="BY55" i="14"/>
  <c r="BV55" i="14"/>
  <c r="BQ55" i="14"/>
  <c r="BN55" i="14"/>
  <c r="BI55" i="14"/>
  <c r="BJ55" i="14" s="1"/>
  <c r="BF55" i="14"/>
  <c r="BE55" i="14"/>
  <c r="BB55" i="14"/>
  <c r="AZ55" i="14"/>
  <c r="CB54" i="14"/>
  <c r="BY54" i="14"/>
  <c r="BV54" i="14"/>
  <c r="BQ54" i="14"/>
  <c r="BN54" i="14"/>
  <c r="BI54" i="14"/>
  <c r="BJ54" i="14" s="1"/>
  <c r="BF54" i="14"/>
  <c r="BE54" i="14"/>
  <c r="BB54" i="14"/>
  <c r="AZ54" i="14"/>
  <c r="CB53" i="14"/>
  <c r="BY53" i="14"/>
  <c r="BV53" i="14"/>
  <c r="BQ53" i="14"/>
  <c r="BN53" i="14"/>
  <c r="BI53" i="14"/>
  <c r="BJ53" i="14" s="1"/>
  <c r="BF53" i="14"/>
  <c r="BE53" i="14"/>
  <c r="BB53" i="14"/>
  <c r="AZ53" i="14"/>
  <c r="CB52" i="14"/>
  <c r="BY52" i="14"/>
  <c r="BV52" i="14"/>
  <c r="BQ52" i="14"/>
  <c r="BN52" i="14"/>
  <c r="BI52" i="14"/>
  <c r="BJ52" i="14" s="1"/>
  <c r="BF52" i="14"/>
  <c r="BG52" i="14" s="1"/>
  <c r="BE52" i="14"/>
  <c r="BB52" i="14"/>
  <c r="AZ52" i="14"/>
  <c r="CB51" i="14"/>
  <c r="BY51" i="14"/>
  <c r="BV51" i="14"/>
  <c r="BQ51" i="14"/>
  <c r="BN51" i="14"/>
  <c r="BI51" i="14"/>
  <c r="BJ51" i="14" s="1"/>
  <c r="BF51" i="14"/>
  <c r="BG51" i="14" s="1"/>
  <c r="BE51" i="14"/>
  <c r="BB51" i="14"/>
  <c r="AZ51" i="14"/>
  <c r="BL51" i="14" s="1"/>
  <c r="BM51" i="14" s="1"/>
  <c r="CB50" i="14"/>
  <c r="BY50" i="14"/>
  <c r="BV50" i="14"/>
  <c r="BQ50" i="14"/>
  <c r="BN50" i="14"/>
  <c r="BI50" i="14"/>
  <c r="BJ50" i="14" s="1"/>
  <c r="BF50" i="14"/>
  <c r="BE50" i="14"/>
  <c r="BB50" i="14"/>
  <c r="BZ50" i="14" s="1"/>
  <c r="AZ50" i="14"/>
  <c r="CB49" i="14"/>
  <c r="BY49" i="14"/>
  <c r="BV49" i="14"/>
  <c r="BQ49" i="14"/>
  <c r="BN49" i="14"/>
  <c r="BI49" i="14"/>
  <c r="BJ49" i="14" s="1"/>
  <c r="BF49" i="14"/>
  <c r="BE49" i="14"/>
  <c r="BB49" i="14"/>
  <c r="AZ49" i="14"/>
  <c r="CB48" i="14"/>
  <c r="BY48" i="14"/>
  <c r="BV48" i="14"/>
  <c r="BQ48" i="14"/>
  <c r="BN48" i="14"/>
  <c r="BI48" i="14"/>
  <c r="BJ48" i="14" s="1"/>
  <c r="BF48" i="14"/>
  <c r="BG48" i="14" s="1"/>
  <c r="BE48" i="14"/>
  <c r="BB48" i="14"/>
  <c r="AZ48" i="14"/>
  <c r="CB47" i="14"/>
  <c r="BY47" i="14"/>
  <c r="BV47" i="14"/>
  <c r="BQ47" i="14"/>
  <c r="BN47" i="14"/>
  <c r="BI47" i="14"/>
  <c r="BJ47" i="14" s="1"/>
  <c r="BF47" i="14"/>
  <c r="BG47" i="14" s="1"/>
  <c r="BE47" i="14"/>
  <c r="BB47" i="14"/>
  <c r="AZ47" i="14"/>
  <c r="CB46" i="14"/>
  <c r="BY46" i="14"/>
  <c r="BV46" i="14"/>
  <c r="BQ46" i="14"/>
  <c r="BN46" i="14"/>
  <c r="BI46" i="14"/>
  <c r="BJ46" i="14" s="1"/>
  <c r="BF46" i="14"/>
  <c r="BE46" i="14"/>
  <c r="BB46" i="14"/>
  <c r="AZ46" i="14"/>
  <c r="CB45" i="14"/>
  <c r="BY45" i="14"/>
  <c r="BV45" i="14"/>
  <c r="BQ45" i="14"/>
  <c r="BN45" i="14"/>
  <c r="BI45" i="14"/>
  <c r="BJ45" i="14" s="1"/>
  <c r="BF45" i="14"/>
  <c r="BE45" i="14"/>
  <c r="BB45" i="14"/>
  <c r="AZ45" i="14"/>
  <c r="CB44" i="14"/>
  <c r="BY44" i="14"/>
  <c r="BV44" i="14"/>
  <c r="BQ44" i="14"/>
  <c r="BN44" i="14"/>
  <c r="BI44" i="14"/>
  <c r="BJ44" i="14" s="1"/>
  <c r="BF44" i="14"/>
  <c r="BG44" i="14" s="1"/>
  <c r="BE44" i="14"/>
  <c r="BB44" i="14"/>
  <c r="AZ44" i="14"/>
  <c r="CB43" i="14"/>
  <c r="BY43" i="14"/>
  <c r="BV43" i="14"/>
  <c r="BQ43" i="14"/>
  <c r="BN43" i="14"/>
  <c r="BI43" i="14"/>
  <c r="BJ43" i="14" s="1"/>
  <c r="BF43" i="14"/>
  <c r="BG43" i="14" s="1"/>
  <c r="BE43" i="14"/>
  <c r="BB43" i="14"/>
  <c r="AZ43" i="14"/>
  <c r="CB42" i="14"/>
  <c r="BY42" i="14"/>
  <c r="BV42" i="14"/>
  <c r="BQ42" i="14"/>
  <c r="BN42" i="14"/>
  <c r="BI42" i="14"/>
  <c r="BJ42" i="14" s="1"/>
  <c r="BF42" i="14"/>
  <c r="BE42" i="14"/>
  <c r="BB42" i="14"/>
  <c r="BO42" i="14" s="1"/>
  <c r="AZ42" i="14"/>
  <c r="CB41" i="14"/>
  <c r="BY41" i="14"/>
  <c r="BV41" i="14"/>
  <c r="BQ41" i="14"/>
  <c r="BN41" i="14"/>
  <c r="BI41" i="14"/>
  <c r="BJ41" i="14" s="1"/>
  <c r="BF41" i="14"/>
  <c r="BE41" i="14"/>
  <c r="BB41" i="14"/>
  <c r="AZ41" i="14"/>
  <c r="CB40" i="14"/>
  <c r="BY40" i="14"/>
  <c r="BV40" i="14"/>
  <c r="BQ40" i="14"/>
  <c r="BN40" i="14"/>
  <c r="BI40" i="14"/>
  <c r="BJ40" i="14" s="1"/>
  <c r="BF40" i="14"/>
  <c r="BG40" i="14" s="1"/>
  <c r="BE40" i="14"/>
  <c r="BR40" i="14" s="1"/>
  <c r="BB40" i="14"/>
  <c r="AZ40" i="14"/>
  <c r="CB39" i="14"/>
  <c r="BY39" i="14"/>
  <c r="BV39" i="14"/>
  <c r="BQ39" i="14"/>
  <c r="BN39" i="14"/>
  <c r="BI39" i="14"/>
  <c r="BJ39" i="14" s="1"/>
  <c r="BF39" i="14"/>
  <c r="BG39" i="14" s="1"/>
  <c r="BE39" i="14"/>
  <c r="BB39" i="14"/>
  <c r="AZ39" i="14"/>
  <c r="CB38" i="14"/>
  <c r="BY38" i="14"/>
  <c r="BV38" i="14"/>
  <c r="BQ38" i="14"/>
  <c r="BN38" i="14"/>
  <c r="BI38" i="14"/>
  <c r="BJ38" i="14" s="1"/>
  <c r="BF38" i="14"/>
  <c r="BE38" i="14"/>
  <c r="BB38" i="14"/>
  <c r="AZ38" i="14"/>
  <c r="CB37" i="14"/>
  <c r="BY37" i="14"/>
  <c r="BV37" i="14"/>
  <c r="BQ37" i="14"/>
  <c r="BN37" i="14"/>
  <c r="BI37" i="14"/>
  <c r="BJ37" i="14" s="1"/>
  <c r="BF37" i="14"/>
  <c r="BE37" i="14"/>
  <c r="BB37" i="14"/>
  <c r="AZ37" i="14"/>
  <c r="CB36" i="14"/>
  <c r="BY36" i="14"/>
  <c r="BV36" i="14"/>
  <c r="BQ36" i="14"/>
  <c r="BN36" i="14"/>
  <c r="BI36" i="14"/>
  <c r="BJ36" i="14" s="1"/>
  <c r="BF36" i="14"/>
  <c r="BG36" i="14" s="1"/>
  <c r="BE36" i="14"/>
  <c r="BB36" i="14"/>
  <c r="AZ36" i="14"/>
  <c r="CB35" i="14"/>
  <c r="BY35" i="14"/>
  <c r="BV35" i="14"/>
  <c r="BQ35" i="14"/>
  <c r="BN35" i="14"/>
  <c r="BI35" i="14"/>
  <c r="BJ35" i="14" s="1"/>
  <c r="BF35" i="14"/>
  <c r="BG35" i="14" s="1"/>
  <c r="BE35" i="14"/>
  <c r="BB35" i="14"/>
  <c r="AZ35" i="14"/>
  <c r="CB34" i="14"/>
  <c r="BY34" i="14"/>
  <c r="BV34" i="14"/>
  <c r="BQ34" i="14"/>
  <c r="BN34" i="14"/>
  <c r="BI34" i="14"/>
  <c r="BJ34" i="14" s="1"/>
  <c r="BF34" i="14"/>
  <c r="BG34" i="14" s="1"/>
  <c r="BE34" i="14"/>
  <c r="AZ34" i="14"/>
  <c r="CB33" i="14"/>
  <c r="BY33" i="14"/>
  <c r="BV33" i="14"/>
  <c r="BQ33" i="14"/>
  <c r="BN33" i="14"/>
  <c r="BI33" i="14"/>
  <c r="BJ33" i="14" s="1"/>
  <c r="BF33" i="14"/>
  <c r="BG33" i="14" s="1"/>
  <c r="BE33" i="14"/>
  <c r="BB33" i="14"/>
  <c r="AZ33" i="14"/>
  <c r="CB32" i="14"/>
  <c r="BY32" i="14"/>
  <c r="BV32" i="14"/>
  <c r="BQ32" i="14"/>
  <c r="BN32" i="14"/>
  <c r="BI32" i="14"/>
  <c r="BJ32" i="14" s="1"/>
  <c r="BF32" i="14"/>
  <c r="BE32" i="14"/>
  <c r="BB32" i="14"/>
  <c r="AZ32" i="14"/>
  <c r="CB31" i="14"/>
  <c r="BY31" i="14"/>
  <c r="BV31" i="14"/>
  <c r="BQ31" i="14"/>
  <c r="BI31" i="14"/>
  <c r="BJ31" i="14" s="1"/>
  <c r="BF31" i="14"/>
  <c r="BE31" i="14"/>
  <c r="AZ31" i="14"/>
  <c r="CB29" i="14"/>
  <c r="BY29" i="14"/>
  <c r="BV29" i="14"/>
  <c r="BQ29" i="14"/>
  <c r="BI29" i="14"/>
  <c r="BJ29" i="14" s="1"/>
  <c r="BF29" i="14"/>
  <c r="BE29" i="14"/>
  <c r="BR29" i="14" s="1"/>
  <c r="BB29" i="14"/>
  <c r="AZ29" i="14"/>
  <c r="BZ29" i="14"/>
  <c r="CB28" i="14"/>
  <c r="BY28" i="14"/>
  <c r="BV28" i="14"/>
  <c r="BQ28" i="14"/>
  <c r="BN28" i="14"/>
  <c r="BI28" i="14"/>
  <c r="BJ28" i="14" s="1"/>
  <c r="BF28" i="14"/>
  <c r="BG28" i="14" s="1"/>
  <c r="BE28" i="14"/>
  <c r="BB28" i="14"/>
  <c r="AZ28" i="14"/>
  <c r="CB27" i="14"/>
  <c r="BY27" i="14"/>
  <c r="BV27" i="14"/>
  <c r="BQ27" i="14"/>
  <c r="BN27" i="14"/>
  <c r="BI27" i="14"/>
  <c r="BJ27" i="14" s="1"/>
  <c r="BF27" i="14"/>
  <c r="BG27" i="14" s="1"/>
  <c r="BE27" i="14"/>
  <c r="BB27" i="14"/>
  <c r="AZ27" i="14"/>
  <c r="CB26" i="14"/>
  <c r="BY26" i="14"/>
  <c r="BV26" i="14"/>
  <c r="BQ26" i="14"/>
  <c r="BN26" i="14"/>
  <c r="BI26" i="14"/>
  <c r="BJ26" i="14" s="1"/>
  <c r="BF26" i="14"/>
  <c r="BE26" i="14"/>
  <c r="BB26" i="14"/>
  <c r="AZ26" i="14"/>
  <c r="CB25" i="14"/>
  <c r="BY25" i="14"/>
  <c r="BV25" i="14"/>
  <c r="BQ25" i="14"/>
  <c r="BN25" i="14"/>
  <c r="BI25" i="14"/>
  <c r="BJ25" i="14" s="1"/>
  <c r="BF25" i="14"/>
  <c r="BG25" i="14" s="1"/>
  <c r="BE25" i="14"/>
  <c r="BB25" i="14"/>
  <c r="AZ25" i="14"/>
  <c r="CB24" i="14"/>
  <c r="BY24" i="14"/>
  <c r="BV24" i="14"/>
  <c r="BQ24" i="14"/>
  <c r="BN24" i="14"/>
  <c r="BI24" i="14"/>
  <c r="BJ24" i="14" s="1"/>
  <c r="BF24" i="14"/>
  <c r="BG24" i="14" s="1"/>
  <c r="BE24" i="14"/>
  <c r="BB24" i="14"/>
  <c r="AZ24" i="14"/>
  <c r="CB23" i="14"/>
  <c r="BY23" i="14"/>
  <c r="BV23" i="14"/>
  <c r="BQ23" i="14"/>
  <c r="BN23" i="14"/>
  <c r="BI23" i="14"/>
  <c r="BJ23" i="14" s="1"/>
  <c r="BF23" i="14"/>
  <c r="BE23" i="14"/>
  <c r="BB23" i="14"/>
  <c r="AZ23" i="14"/>
  <c r="CB22" i="14"/>
  <c r="BY22" i="14"/>
  <c r="BV22" i="14"/>
  <c r="BQ22" i="14"/>
  <c r="BN22" i="14"/>
  <c r="BI22" i="14"/>
  <c r="BJ22" i="14" s="1"/>
  <c r="BF22" i="14"/>
  <c r="BE22" i="14"/>
  <c r="BB22" i="14"/>
  <c r="AZ22" i="14"/>
  <c r="CB21" i="14"/>
  <c r="BY21" i="14"/>
  <c r="BV21" i="14"/>
  <c r="BQ21" i="14"/>
  <c r="BN21" i="14"/>
  <c r="BI21" i="14"/>
  <c r="BJ21" i="14" s="1"/>
  <c r="BF21" i="14"/>
  <c r="BG21" i="14" s="1"/>
  <c r="BE21" i="14"/>
  <c r="BB21" i="14"/>
  <c r="AZ21" i="14"/>
  <c r="CB20" i="14"/>
  <c r="BY20" i="14"/>
  <c r="BV20" i="14"/>
  <c r="BQ20" i="14"/>
  <c r="BN20" i="14"/>
  <c r="BI20" i="14"/>
  <c r="BJ20" i="14" s="1"/>
  <c r="BF20" i="14"/>
  <c r="BE20" i="14"/>
  <c r="BB20" i="14"/>
  <c r="AZ20" i="14"/>
  <c r="CB19" i="14"/>
  <c r="BY19" i="14"/>
  <c r="BV19" i="14"/>
  <c r="BQ19" i="14"/>
  <c r="BN19" i="14"/>
  <c r="BI19" i="14"/>
  <c r="BJ19" i="14" s="1"/>
  <c r="BF19" i="14"/>
  <c r="BG19" i="14" s="1"/>
  <c r="BE19" i="14"/>
  <c r="BB19" i="14"/>
  <c r="AZ19" i="14"/>
  <c r="CB18" i="14"/>
  <c r="BY18" i="14"/>
  <c r="BV18" i="14"/>
  <c r="BQ18" i="14"/>
  <c r="BN18" i="14"/>
  <c r="BI18" i="14"/>
  <c r="BJ18" i="14" s="1"/>
  <c r="BF18" i="14"/>
  <c r="BG18" i="14" s="1"/>
  <c r="BE18" i="14"/>
  <c r="BB18" i="14"/>
  <c r="AZ18" i="14"/>
  <c r="CB17" i="14"/>
  <c r="BY17" i="14"/>
  <c r="BV17" i="14"/>
  <c r="BQ17" i="14"/>
  <c r="BN17" i="14"/>
  <c r="BI17" i="14"/>
  <c r="BJ17" i="14" s="1"/>
  <c r="BF17" i="14"/>
  <c r="BG17" i="14" s="1"/>
  <c r="BE17" i="14"/>
  <c r="BB17" i="14"/>
  <c r="AZ17" i="14"/>
  <c r="CB16" i="14"/>
  <c r="BY16" i="14"/>
  <c r="BV16" i="14"/>
  <c r="BQ16" i="14"/>
  <c r="BN16" i="14"/>
  <c r="BI16" i="14"/>
  <c r="BJ16" i="14" s="1"/>
  <c r="BF16" i="14"/>
  <c r="BE16" i="14"/>
  <c r="BB16" i="14"/>
  <c r="AZ16" i="14"/>
  <c r="CB15" i="14"/>
  <c r="BY15" i="14"/>
  <c r="BV15" i="14"/>
  <c r="BQ15" i="14"/>
  <c r="BN15" i="14"/>
  <c r="BI15" i="14"/>
  <c r="BJ15" i="14" s="1"/>
  <c r="BF15" i="14"/>
  <c r="BG15" i="14" s="1"/>
  <c r="BE15" i="14"/>
  <c r="BB15" i="14"/>
  <c r="AZ15" i="14"/>
  <c r="CB13" i="14"/>
  <c r="BY13" i="14"/>
  <c r="BV13" i="14"/>
  <c r="BQ13" i="14"/>
  <c r="BN13" i="14"/>
  <c r="BI13" i="14"/>
  <c r="BJ13" i="14" s="1"/>
  <c r="BF13" i="14"/>
  <c r="BE13" i="14"/>
  <c r="BR13" i="14" s="1"/>
  <c r="BB13" i="14"/>
  <c r="AZ13" i="14"/>
  <c r="CB12" i="14"/>
  <c r="BY12" i="14"/>
  <c r="BV12" i="14"/>
  <c r="BQ12" i="14"/>
  <c r="BN12" i="14"/>
  <c r="BJ12" i="14"/>
  <c r="BF12" i="14"/>
  <c r="BE12" i="14"/>
  <c r="BB12" i="14"/>
  <c r="AZ12" i="14"/>
  <c r="BL33" i="14" l="1"/>
  <c r="BM33" i="14" s="1"/>
  <c r="BR20" i="14"/>
  <c r="BO34" i="14"/>
  <c r="BR15" i="14"/>
  <c r="BR25" i="14"/>
  <c r="BR42" i="14"/>
  <c r="BO26" i="14"/>
  <c r="CD59" i="14"/>
  <c r="BZ13" i="14"/>
  <c r="BO27" i="14"/>
  <c r="BS45" i="14"/>
  <c r="BR46" i="14"/>
  <c r="BL47" i="14"/>
  <c r="BM47" i="14" s="1"/>
  <c r="AQ69" i="14"/>
  <c r="BL48" i="14"/>
  <c r="BM48" i="14" s="1"/>
  <c r="AT69" i="14"/>
  <c r="AU69" i="14"/>
  <c r="AO67" i="14"/>
  <c r="BR23" i="14"/>
  <c r="O69" i="14"/>
  <c r="AD66" i="14"/>
  <c r="AO69" i="14"/>
  <c r="BL23" i="14"/>
  <c r="BM23" i="14" s="1"/>
  <c r="S65" i="14"/>
  <c r="S66" i="14"/>
  <c r="AO68" i="14"/>
  <c r="BR59" i="14"/>
  <c r="AV12" i="14"/>
  <c r="J65" i="14"/>
  <c r="U65" i="14"/>
  <c r="AF65" i="14"/>
  <c r="AQ65" i="14"/>
  <c r="J66" i="14"/>
  <c r="U66" i="14"/>
  <c r="AF66" i="14"/>
  <c r="AQ66" i="14"/>
  <c r="J67" i="14"/>
  <c r="U67" i="14"/>
  <c r="AF67" i="14"/>
  <c r="AQ67" i="14"/>
  <c r="J68" i="14"/>
  <c r="U68" i="14"/>
  <c r="AF68" i="14"/>
  <c r="AQ68" i="14"/>
  <c r="AO65" i="14"/>
  <c r="H67" i="14"/>
  <c r="AD67" i="14"/>
  <c r="S68" i="14"/>
  <c r="S69" i="14"/>
  <c r="Z12" i="14"/>
  <c r="AD65" i="14"/>
  <c r="AO66" i="14"/>
  <c r="H69" i="14"/>
  <c r="BZ24" i="14"/>
  <c r="M65" i="14"/>
  <c r="X65" i="14"/>
  <c r="AI65" i="14"/>
  <c r="AT65" i="14"/>
  <c r="M66" i="14"/>
  <c r="X66" i="14"/>
  <c r="AI66" i="14"/>
  <c r="AT66" i="14"/>
  <c r="M67" i="14"/>
  <c r="X67" i="14"/>
  <c r="AI67" i="14"/>
  <c r="AT67" i="14"/>
  <c r="M68" i="14"/>
  <c r="X68" i="14"/>
  <c r="AI68" i="14"/>
  <c r="AT68" i="14"/>
  <c r="AD68" i="14"/>
  <c r="BO61" i="14"/>
  <c r="AK12" i="14"/>
  <c r="N65" i="14"/>
  <c r="Y65" i="14"/>
  <c r="AJ65" i="14"/>
  <c r="AU65" i="14"/>
  <c r="N66" i="14"/>
  <c r="Y66" i="14"/>
  <c r="AJ66" i="14"/>
  <c r="AU66" i="14"/>
  <c r="N67" i="14"/>
  <c r="Y67" i="14"/>
  <c r="AJ67" i="14"/>
  <c r="AU67" i="14"/>
  <c r="N68" i="14"/>
  <c r="Y68" i="14"/>
  <c r="AJ68" i="14"/>
  <c r="AU68" i="14"/>
  <c r="H65" i="14"/>
  <c r="H66" i="14"/>
  <c r="BR49" i="14"/>
  <c r="CC53" i="14"/>
  <c r="BR61" i="14"/>
  <c r="O65" i="14"/>
  <c r="O66" i="14"/>
  <c r="O67" i="14"/>
  <c r="O68" i="14"/>
  <c r="BS51" i="14"/>
  <c r="BO51" i="14"/>
  <c r="CE47" i="14"/>
  <c r="CC23" i="14"/>
  <c r="CC45" i="14"/>
  <c r="CC61" i="14"/>
  <c r="CC13" i="14"/>
  <c r="CD24" i="14"/>
  <c r="CC56" i="14"/>
  <c r="BX13" i="14"/>
  <c r="BZ25" i="14"/>
  <c r="CC42" i="14"/>
  <c r="CC58" i="14"/>
  <c r="BO41" i="14"/>
  <c r="BL13" i="14"/>
  <c r="BM13" i="14" s="1"/>
  <c r="BO13" i="14"/>
  <c r="BR53" i="14"/>
  <c r="BT34" i="14"/>
  <c r="BR35" i="14"/>
  <c r="BL15" i="14"/>
  <c r="BM15" i="14" s="1"/>
  <c r="BZ28" i="14"/>
  <c r="BL44" i="14"/>
  <c r="BM44" i="14" s="1"/>
  <c r="BR45" i="14"/>
  <c r="BR37" i="14"/>
  <c r="BT40" i="14"/>
  <c r="CD20" i="14"/>
  <c r="CD23" i="14"/>
  <c r="CC25" i="14"/>
  <c r="BL26" i="14"/>
  <c r="BM26" i="14" s="1"/>
  <c r="CC44" i="14"/>
  <c r="BR44" i="14"/>
  <c r="BX56" i="14"/>
  <c r="BL56" i="14"/>
  <c r="BM56" i="14" s="1"/>
  <c r="BR57" i="14"/>
  <c r="CC59" i="14"/>
  <c r="BX17" i="14"/>
  <c r="BX53" i="14"/>
  <c r="BX15" i="14"/>
  <c r="BL25" i="14"/>
  <c r="BM25" i="14" s="1"/>
  <c r="BO28" i="14"/>
  <c r="CC51" i="14"/>
  <c r="BL59" i="14"/>
  <c r="BM59" i="14" s="1"/>
  <c r="BO46" i="14"/>
  <c r="BX61" i="14"/>
  <c r="BS17" i="14"/>
  <c r="CD19" i="14"/>
  <c r="BT33" i="14"/>
  <c r="BL35" i="14"/>
  <c r="BM35" i="14" s="1"/>
  <c r="BR38" i="14"/>
  <c r="BL39" i="14"/>
  <c r="BM39" i="14" s="1"/>
  <c r="BO45" i="14"/>
  <c r="CC38" i="14"/>
  <c r="BS43" i="14"/>
  <c r="CC49" i="14"/>
  <c r="BZ51" i="14"/>
  <c r="BZ53" i="14"/>
  <c r="BO53" i="14"/>
  <c r="BZ59" i="14"/>
  <c r="BO59" i="14"/>
  <c r="BS63" i="14"/>
  <c r="BL43" i="14"/>
  <c r="BM43" i="14" s="1"/>
  <c r="BL18" i="14"/>
  <c r="BM18" i="14" s="1"/>
  <c r="BL22" i="14"/>
  <c r="BM22" i="14" s="1"/>
  <c r="BL27" i="14"/>
  <c r="BM27" i="14" s="1"/>
  <c r="BS27" i="14"/>
  <c r="BO32" i="14"/>
  <c r="BZ36" i="14"/>
  <c r="BO36" i="14"/>
  <c r="BO39" i="14"/>
  <c r="BZ41" i="14"/>
  <c r="CC43" i="14"/>
  <c r="BO43" i="14"/>
  <c r="BO50" i="14"/>
  <c r="CD56" i="14"/>
  <c r="BO16" i="14"/>
  <c r="CC29" i="14"/>
  <c r="BR36" i="14"/>
  <c r="BR41" i="14"/>
  <c r="BR47" i="14"/>
  <c r="BL60" i="14"/>
  <c r="BM60" i="14" s="1"/>
  <c r="BR18" i="14"/>
  <c r="BO21" i="14"/>
  <c r="BS23" i="14"/>
  <c r="BO24" i="14"/>
  <c r="CD25" i="14"/>
  <c r="BT63" i="14"/>
  <c r="BT18" i="14"/>
  <c r="BZ20" i="14"/>
  <c r="BG23" i="14"/>
  <c r="BX26" i="14"/>
  <c r="BX29" i="14"/>
  <c r="CC31" i="14"/>
  <c r="BX34" i="14"/>
  <c r="BL34" i="14"/>
  <c r="BM34" i="14" s="1"/>
  <c r="BX36" i="14"/>
  <c r="CC40" i="14"/>
  <c r="BX47" i="14"/>
  <c r="BX52" i="14"/>
  <c r="BL52" i="14"/>
  <c r="BM52" i="14" s="1"/>
  <c r="BR54" i="14"/>
  <c r="BL57" i="14"/>
  <c r="BM57" i="14" s="1"/>
  <c r="BL61" i="14"/>
  <c r="BM61" i="14" s="1"/>
  <c r="CC15" i="14"/>
  <c r="BL24" i="14"/>
  <c r="BM24" i="14" s="1"/>
  <c r="CC27" i="14"/>
  <c r="CC36" i="14"/>
  <c r="BL37" i="14"/>
  <c r="BM37" i="14" s="1"/>
  <c r="BR39" i="14"/>
  <c r="BZ45" i="14"/>
  <c r="BZ46" i="14"/>
  <c r="BX58" i="14"/>
  <c r="BX60" i="14"/>
  <c r="CC63" i="14"/>
  <c r="BR63" i="14"/>
  <c r="CD15" i="14"/>
  <c r="BL31" i="14"/>
  <c r="BS32" i="14"/>
  <c r="BO33" i="14"/>
  <c r="BZ37" i="14"/>
  <c r="BO37" i="14"/>
  <c r="BS40" i="14"/>
  <c r="BZ16" i="14"/>
  <c r="BZ26" i="14"/>
  <c r="CD31" i="14"/>
  <c r="BR31" i="14"/>
  <c r="BX38" i="14"/>
  <c r="BX46" i="14"/>
  <c r="BL54" i="14"/>
  <c r="BM54" i="14" s="1"/>
  <c r="BS54" i="14"/>
  <c r="CE34" i="14"/>
  <c r="BX23" i="14"/>
  <c r="BO20" i="14"/>
  <c r="CD32" i="14"/>
  <c r="BS13" i="14"/>
  <c r="CC16" i="14"/>
  <c r="BL16" i="14"/>
  <c r="BM16" i="14" s="1"/>
  <c r="CC17" i="14"/>
  <c r="BR17" i="14"/>
  <c r="BS19" i="14"/>
  <c r="BL20" i="14"/>
  <c r="BM20" i="14" s="1"/>
  <c r="CC21" i="14"/>
  <c r="BR21" i="14"/>
  <c r="BS25" i="14"/>
  <c r="CC26" i="14"/>
  <c r="BR26" i="14"/>
  <c r="BL28" i="14"/>
  <c r="BM28" i="14" s="1"/>
  <c r="BL29" i="14"/>
  <c r="BM29" i="14" s="1"/>
  <c r="BR32" i="14"/>
  <c r="CC33" i="14"/>
  <c r="BO40" i="14"/>
  <c r="BS41" i="14"/>
  <c r="BS42" i="14"/>
  <c r="BZ47" i="14"/>
  <c r="CC50" i="14"/>
  <c r="BL50" i="14"/>
  <c r="BM50" i="14" s="1"/>
  <c r="BR51" i="14"/>
  <c r="CD51" i="14"/>
  <c r="BS34" i="14"/>
  <c r="BS15" i="14"/>
  <c r="BZ17" i="14"/>
  <c r="BX24" i="14"/>
  <c r="CC37" i="14"/>
  <c r="BL53" i="14"/>
  <c r="BM53" i="14" s="1"/>
  <c r="BG13" i="14"/>
  <c r="BT13" i="14" s="1"/>
  <c r="CD17" i="14"/>
  <c r="BX18" i="14"/>
  <c r="BL19" i="14"/>
  <c r="BM19" i="14" s="1"/>
  <c r="CC20" i="14"/>
  <c r="CE21" i="14"/>
  <c r="BS21" i="14"/>
  <c r="BT27" i="14"/>
  <c r="CD27" i="14"/>
  <c r="CE33" i="14"/>
  <c r="BZ35" i="14"/>
  <c r="BZ38" i="14"/>
  <c r="CD40" i="14"/>
  <c r="BG41" i="14"/>
  <c r="BT41" i="14" s="1"/>
  <c r="BX42" i="14"/>
  <c r="BR43" i="14"/>
  <c r="BO47" i="14"/>
  <c r="CC52" i="14"/>
  <c r="BR52" i="14"/>
  <c r="BX54" i="14"/>
  <c r="BZ57" i="14"/>
  <c r="BX57" i="14"/>
  <c r="BX59" i="14"/>
  <c r="BS59" i="14"/>
  <c r="CC60" i="14"/>
  <c r="BR60" i="14"/>
  <c r="BZ31" i="14"/>
  <c r="BG45" i="14"/>
  <c r="BT45" i="14" s="1"/>
  <c r="CD45" i="14"/>
  <c r="BR34" i="14"/>
  <c r="BL12" i="14"/>
  <c r="BM12" i="14" s="1"/>
  <c r="BZ15" i="14"/>
  <c r="BE65" i="14"/>
  <c r="BZ18" i="14"/>
  <c r="BO18" i="14"/>
  <c r="BZ19" i="14"/>
  <c r="BX21" i="14"/>
  <c r="BT21" i="14"/>
  <c r="BO22" i="14"/>
  <c r="BR24" i="14"/>
  <c r="BR27" i="14"/>
  <c r="CC28" i="14"/>
  <c r="BZ33" i="14"/>
  <c r="BX39" i="14"/>
  <c r="BS39" i="14"/>
  <c r="BX44" i="14"/>
  <c r="BR50" i="14"/>
  <c r="CD52" i="14"/>
  <c r="CC57" i="14"/>
  <c r="BO57" i="14"/>
  <c r="BG59" i="14"/>
  <c r="CE59" i="14" s="1"/>
  <c r="BT60" i="14"/>
  <c r="BS52" i="14"/>
  <c r="BG54" i="14"/>
  <c r="BT54" i="14" s="1"/>
  <c r="BS60" i="14"/>
  <c r="CE63" i="14"/>
  <c r="BG32" i="14"/>
  <c r="CE32" i="14" s="1"/>
  <c r="CD16" i="14"/>
  <c r="CC18" i="14"/>
  <c r="CC19" i="14"/>
  <c r="BR19" i="14"/>
  <c r="BS20" i="14"/>
  <c r="BZ21" i="14"/>
  <c r="CC22" i="14"/>
  <c r="BR22" i="14"/>
  <c r="BX25" i="14"/>
  <c r="CD28" i="14"/>
  <c r="BS29" i="14"/>
  <c r="BX31" i="14"/>
  <c r="BZ32" i="14"/>
  <c r="BX32" i="14"/>
  <c r="BZ34" i="14"/>
  <c r="BX35" i="14"/>
  <c r="BS35" i="14"/>
  <c r="BL36" i="14"/>
  <c r="BM36" i="14" s="1"/>
  <c r="BZ39" i="14"/>
  <c r="CC41" i="14"/>
  <c r="BX43" i="14"/>
  <c r="BZ44" i="14"/>
  <c r="BO44" i="14"/>
  <c r="BS48" i="14"/>
  <c r="CC54" i="14"/>
  <c r="BO54" i="14"/>
  <c r="BS56" i="14"/>
  <c r="BX63" i="14"/>
  <c r="BL63" i="14"/>
  <c r="BM63" i="14" s="1"/>
  <c r="CE15" i="14"/>
  <c r="BT15" i="14"/>
  <c r="BX19" i="14"/>
  <c r="BJ68" i="14"/>
  <c r="BJ67" i="14"/>
  <c r="BJ66" i="14"/>
  <c r="BJ65" i="14"/>
  <c r="BJ69" i="14"/>
  <c r="BO15" i="14"/>
  <c r="BX16" i="14"/>
  <c r="BX20" i="14"/>
  <c r="CD21" i="14"/>
  <c r="CD22" i="14"/>
  <c r="BS33" i="14"/>
  <c r="CE43" i="14"/>
  <c r="CD43" i="14"/>
  <c r="BR48" i="14"/>
  <c r="CC48" i="14"/>
  <c r="BV68" i="14"/>
  <c r="BV67" i="14"/>
  <c r="BV69" i="14"/>
  <c r="BV66" i="14"/>
  <c r="BV65" i="14"/>
  <c r="CD13" i="14"/>
  <c r="BT17" i="14"/>
  <c r="BL17" i="14"/>
  <c r="BM17" i="14" s="1"/>
  <c r="BT19" i="14"/>
  <c r="CC24" i="14"/>
  <c r="CE27" i="14"/>
  <c r="BR28" i="14"/>
  <c r="BS28" i="14"/>
  <c r="BG29" i="14"/>
  <c r="BT29" i="14" s="1"/>
  <c r="BL32" i="14"/>
  <c r="BM32" i="14" s="1"/>
  <c r="BR33" i="14"/>
  <c r="CC35" i="14"/>
  <c r="BX37" i="14"/>
  <c r="BS38" i="14"/>
  <c r="BG38" i="14"/>
  <c r="BT38" i="14" s="1"/>
  <c r="BT43" i="14"/>
  <c r="BS47" i="14"/>
  <c r="CD47" i="14"/>
  <c r="CD48" i="14"/>
  <c r="CE48" i="14"/>
  <c r="BO52" i="14"/>
  <c r="BZ52" i="14"/>
  <c r="CD54" i="14"/>
  <c r="BB67" i="14"/>
  <c r="BB66" i="14"/>
  <c r="BB69" i="14"/>
  <c r="BB68" i="14"/>
  <c r="CE24" i="14"/>
  <c r="CD29" i="14"/>
  <c r="BS46" i="14"/>
  <c r="BG46" i="14"/>
  <c r="BT46" i="14" s="1"/>
  <c r="BI65" i="14"/>
  <c r="BE66" i="14"/>
  <c r="BE69" i="14"/>
  <c r="BE68" i="14"/>
  <c r="BE67" i="14"/>
  <c r="BO12" i="14"/>
  <c r="BZ12" i="14"/>
  <c r="BG16" i="14"/>
  <c r="BT16" i="14" s="1"/>
  <c r="BR16" i="14"/>
  <c r="BO17" i="14"/>
  <c r="CE19" i="14"/>
  <c r="BO19" i="14"/>
  <c r="BZ22" i="14"/>
  <c r="BZ23" i="14"/>
  <c r="BO25" i="14"/>
  <c r="BX27" i="14"/>
  <c r="CC32" i="14"/>
  <c r="CC34" i="14"/>
  <c r="CE44" i="14"/>
  <c r="BT44" i="14"/>
  <c r="BX49" i="14"/>
  <c r="BL49" i="14"/>
  <c r="BM49" i="14" s="1"/>
  <c r="CD49" i="14"/>
  <c r="BS49" i="14"/>
  <c r="BO56" i="14"/>
  <c r="BZ56" i="14"/>
  <c r="BO60" i="14"/>
  <c r="BZ60" i="14"/>
  <c r="AZ68" i="14"/>
  <c r="AZ67" i="14"/>
  <c r="AZ69" i="14"/>
  <c r="AZ66" i="14"/>
  <c r="AZ65" i="14"/>
  <c r="BS22" i="14"/>
  <c r="BG22" i="14"/>
  <c r="BT22" i="14" s="1"/>
  <c r="BN67" i="14"/>
  <c r="BN69" i="14"/>
  <c r="BN66" i="14"/>
  <c r="BN65" i="14"/>
  <c r="BN68" i="14"/>
  <c r="BX50" i="14"/>
  <c r="BF69" i="14"/>
  <c r="BF68" i="14"/>
  <c r="BF67" i="14"/>
  <c r="BF66" i="14"/>
  <c r="BF65" i="14"/>
  <c r="BQ69" i="14"/>
  <c r="BQ68" i="14"/>
  <c r="BQ66" i="14"/>
  <c r="BQ67" i="14"/>
  <c r="BQ65" i="14"/>
  <c r="CB69" i="14"/>
  <c r="CB68" i="14"/>
  <c r="CB65" i="14"/>
  <c r="CB66" i="14"/>
  <c r="CB67" i="14"/>
  <c r="BS16" i="14"/>
  <c r="CD18" i="14"/>
  <c r="BX22" i="14"/>
  <c r="BO23" i="14"/>
  <c r="BS26" i="14"/>
  <c r="BG26" i="14"/>
  <c r="BT26" i="14" s="1"/>
  <c r="BX28" i="14"/>
  <c r="BS31" i="14"/>
  <c r="BG31" i="14"/>
  <c r="BT31" i="14" s="1"/>
  <c r="CD33" i="14"/>
  <c r="CD36" i="14"/>
  <c r="BS36" i="14"/>
  <c r="CD37" i="14"/>
  <c r="BG37" i="14"/>
  <c r="BG42" i="14"/>
  <c r="BT42" i="14" s="1"/>
  <c r="BL46" i="14"/>
  <c r="BM46" i="14" s="1"/>
  <c r="BO49" i="14"/>
  <c r="BZ49" i="14"/>
  <c r="BG49" i="14"/>
  <c r="BT49" i="14" s="1"/>
  <c r="BS50" i="14"/>
  <c r="BG50" i="14"/>
  <c r="BT50" i="14" s="1"/>
  <c r="BG12" i="14"/>
  <c r="BR12" i="14"/>
  <c r="CC12" i="14"/>
  <c r="CE18" i="14"/>
  <c r="BG20" i="14"/>
  <c r="BT20" i="14" s="1"/>
  <c r="BL21" i="14"/>
  <c r="BM21" i="14" s="1"/>
  <c r="BS24" i="14"/>
  <c r="CE25" i="14"/>
  <c r="CE28" i="14"/>
  <c r="BO29" i="14"/>
  <c r="BX33" i="14"/>
  <c r="CD34" i="14"/>
  <c r="BZ42" i="14"/>
  <c r="BT47" i="14"/>
  <c r="BX12" i="14"/>
  <c r="BY67" i="14"/>
  <c r="BY69" i="14"/>
  <c r="BY66" i="14"/>
  <c r="BY65" i="14"/>
  <c r="BY68" i="14"/>
  <c r="CD26" i="14"/>
  <c r="BO35" i="14"/>
  <c r="BX40" i="14"/>
  <c r="BL40" i="14"/>
  <c r="BM40" i="14" s="1"/>
  <c r="BI69" i="14"/>
  <c r="BI68" i="14"/>
  <c r="BI67" i="14"/>
  <c r="BI66" i="14"/>
  <c r="BS12" i="14"/>
  <c r="CD12" i="14"/>
  <c r="BS18" i="14"/>
  <c r="BT25" i="14"/>
  <c r="BZ27" i="14"/>
  <c r="BO38" i="14"/>
  <c r="BX41" i="14"/>
  <c r="CD41" i="14"/>
  <c r="CD44" i="14"/>
  <c r="BS58" i="14"/>
  <c r="CD58" i="14"/>
  <c r="BT58" i="14"/>
  <c r="CD42" i="14"/>
  <c r="BZ43" i="14"/>
  <c r="CD50" i="14"/>
  <c r="BZ54" i="14"/>
  <c r="CE40" i="14"/>
  <c r="BL41" i="14"/>
  <c r="BM41" i="14" s="1"/>
  <c r="BX48" i="14"/>
  <c r="BS53" i="14"/>
  <c r="BG53" i="14"/>
  <c r="BT53" i="14" s="1"/>
  <c r="CD60" i="14"/>
  <c r="CE60" i="14"/>
  <c r="CE35" i="14"/>
  <c r="BL38" i="14"/>
  <c r="BM38" i="14" s="1"/>
  <c r="BT39" i="14"/>
  <c r="BS44" i="14"/>
  <c r="CC46" i="14"/>
  <c r="CC47" i="14"/>
  <c r="BZ48" i="14"/>
  <c r="BX55" i="14"/>
  <c r="BL55" i="14"/>
  <c r="BM55" i="14" s="1"/>
  <c r="BS55" i="14"/>
  <c r="CD55" i="14"/>
  <c r="CC39" i="14"/>
  <c r="CD46" i="14"/>
  <c r="BO48" i="14"/>
  <c r="BG55" i="14"/>
  <c r="BT55" i="14" s="1"/>
  <c r="CD35" i="14"/>
  <c r="CD38" i="14"/>
  <c r="CD39" i="14"/>
  <c r="BZ40" i="14"/>
  <c r="BL42" i="14"/>
  <c r="BM42" i="14" s="1"/>
  <c r="BX45" i="14"/>
  <c r="BL45" i="14"/>
  <c r="BM45" i="14" s="1"/>
  <c r="CE51" i="14"/>
  <c r="BR55" i="14"/>
  <c r="CC55" i="14"/>
  <c r="CE52" i="14"/>
  <c r="BT52" i="14"/>
  <c r="CE56" i="14"/>
  <c r="BT56" i="14"/>
  <c r="BZ58" i="14"/>
  <c r="BZ61" i="14"/>
  <c r="BT51" i="14"/>
  <c r="BZ55" i="14"/>
  <c r="CD57" i="14"/>
  <c r="BO55" i="14"/>
  <c r="BS57" i="14"/>
  <c r="BG57" i="14"/>
  <c r="BT57" i="14" s="1"/>
  <c r="BR58" i="14"/>
  <c r="CD61" i="14"/>
  <c r="CD63" i="14"/>
  <c r="BX51" i="14"/>
  <c r="CD53" i="14"/>
  <c r="BS61" i="14"/>
  <c r="BG61" i="14"/>
  <c r="BT61" i="14" s="1"/>
  <c r="BZ63" i="14"/>
  <c r="BO63" i="14"/>
  <c r="CE54" i="14" l="1"/>
  <c r="AV69" i="14"/>
  <c r="AV68" i="14"/>
  <c r="AV67" i="14"/>
  <c r="AV66" i="14"/>
  <c r="AV65" i="14"/>
  <c r="Z69" i="14"/>
  <c r="Z68" i="14"/>
  <c r="Z67" i="14"/>
  <c r="Z66" i="14"/>
  <c r="Z65" i="14"/>
  <c r="AK69" i="14"/>
  <c r="AK68" i="14"/>
  <c r="AK67" i="14"/>
  <c r="AK66" i="14"/>
  <c r="AK65" i="14"/>
  <c r="CE45" i="14"/>
  <c r="CE46" i="14"/>
  <c r="CE49" i="14"/>
  <c r="CE23" i="14"/>
  <c r="BT23" i="14"/>
  <c r="CE58" i="14"/>
  <c r="BT32" i="14"/>
  <c r="CE20" i="14"/>
  <c r="BT59" i="14"/>
  <c r="CE13" i="14"/>
  <c r="BT28" i="14"/>
  <c r="CE39" i="14"/>
  <c r="CE38" i="14"/>
  <c r="CE17" i="14"/>
  <c r="BT24" i="14"/>
  <c r="BZ66" i="14"/>
  <c r="BZ69" i="14"/>
  <c r="BZ65" i="14"/>
  <c r="BZ67" i="14"/>
  <c r="BZ68" i="14"/>
  <c r="BL65" i="14"/>
  <c r="BS69" i="14"/>
  <c r="BS68" i="14"/>
  <c r="BS67" i="14"/>
  <c r="BS65" i="14"/>
  <c r="BS66" i="14"/>
  <c r="BL68" i="14"/>
  <c r="CE37" i="14"/>
  <c r="CE41" i="14"/>
  <c r="CE29" i="14"/>
  <c r="CE16" i="14"/>
  <c r="CE26" i="14"/>
  <c r="CD69" i="14"/>
  <c r="CD68" i="14"/>
  <c r="CD67" i="14"/>
  <c r="CD65" i="14"/>
  <c r="CD66" i="14"/>
  <c r="CE50" i="14"/>
  <c r="CE22" i="14"/>
  <c r="CE61" i="14"/>
  <c r="CE57" i="14"/>
  <c r="CC69" i="14"/>
  <c r="CC65" i="14"/>
  <c r="CC68" i="14"/>
  <c r="CC66" i="14"/>
  <c r="CC67" i="14"/>
  <c r="BT48" i="14"/>
  <c r="CE36" i="14"/>
  <c r="BT36" i="14"/>
  <c r="CE31" i="14"/>
  <c r="BX67" i="14"/>
  <c r="BX69" i="14"/>
  <c r="BX68" i="14"/>
  <c r="BX66" i="14"/>
  <c r="BX65" i="14"/>
  <c r="BL66" i="14"/>
  <c r="BL67" i="14"/>
  <c r="CE55" i="14"/>
  <c r="BR69" i="14"/>
  <c r="BR65" i="14"/>
  <c r="BR68" i="14"/>
  <c r="BR67" i="14"/>
  <c r="BR66" i="14"/>
  <c r="BM67" i="14"/>
  <c r="BM66" i="14"/>
  <c r="BM65" i="14"/>
  <c r="BM69" i="14"/>
  <c r="BM68" i="14"/>
  <c r="BO66" i="14"/>
  <c r="BO69" i="14"/>
  <c r="BO65" i="14"/>
  <c r="BO68" i="14"/>
  <c r="BO67" i="14"/>
  <c r="CE42" i="14"/>
  <c r="BT35" i="14"/>
  <c r="CE53" i="14"/>
  <c r="BG69" i="14"/>
  <c r="BG65" i="14"/>
  <c r="BG68" i="14"/>
  <c r="BG67" i="14"/>
  <c r="BG66" i="14"/>
  <c r="BT12" i="14"/>
  <c r="BL69" i="14"/>
  <c r="CE68" i="14" l="1"/>
  <c r="CE66" i="14"/>
  <c r="CE65" i="14"/>
  <c r="CE69" i="14"/>
  <c r="CE67" i="14"/>
  <c r="BT68" i="14"/>
  <c r="BT67" i="14"/>
  <c r="BT69" i="14"/>
  <c r="BT66" i="14"/>
  <c r="BT65" i="14"/>
</calcChain>
</file>

<file path=xl/sharedStrings.xml><?xml version="1.0" encoding="utf-8"?>
<sst xmlns="http://schemas.openxmlformats.org/spreadsheetml/2006/main" count="358" uniqueCount="217">
  <si>
    <t xml:space="preserve"> </t>
  </si>
  <si>
    <t xml:space="preserve">   Frontier</t>
  </si>
  <si>
    <t xml:space="preserve">   Kennedy-King</t>
  </si>
  <si>
    <t xml:space="preserve">   Lincoln Trail</t>
  </si>
  <si>
    <t xml:space="preserve">   Malcolm X</t>
  </si>
  <si>
    <t xml:space="preserve">   Olive-Harvey</t>
  </si>
  <si>
    <t xml:space="preserve">   Olney Central</t>
  </si>
  <si>
    <t xml:space="preserve">   Wabash Valley</t>
  </si>
  <si>
    <t>**Weighted</t>
  </si>
  <si>
    <t>*Percent of returning individuals.</t>
  </si>
  <si>
    <t>1-Year Difference</t>
  </si>
  <si>
    <t>3-Year Average**</t>
  </si>
  <si>
    <t>ADVANCEMENT TO COLLEGE LEVEL WORK FOR REMEDIAL STUDENTS</t>
  </si>
  <si>
    <t>Base</t>
  </si>
  <si>
    <t xml:space="preserve">Black Hawk </t>
  </si>
  <si>
    <t>Chicago</t>
  </si>
  <si>
    <t>Danville</t>
  </si>
  <si>
    <t>Descriptive statistics at the bottom of the table are based on column calculations.</t>
  </si>
  <si>
    <t>DuPage</t>
  </si>
  <si>
    <t>Elgin</t>
  </si>
  <si>
    <t>Harper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</si>
  <si>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</si>
  <si>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</si>
  <si>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</si>
  <si>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</si>
  <si>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</si>
  <si>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</si>
  <si>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</si>
  <si>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</si>
  <si>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</si>
  <si>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</si>
  <si>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</si>
  <si>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</si>
  <si>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</si>
  <si>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</si>
  <si>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</si>
  <si>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Maximum</t>
  </si>
  <si>
    <t>McHenry</t>
  </si>
  <si>
    <t>MEASURE 6M3</t>
  </si>
  <si>
    <t>Median</t>
  </si>
  <si>
    <t>Minimum</t>
  </si>
  <si>
    <t>Moraine Valley</t>
  </si>
  <si>
    <t>Morton</t>
  </si>
  <si>
    <t>Not Returning</t>
  </si>
  <si>
    <t>Number</t>
  </si>
  <si>
    <t>Oakton</t>
  </si>
  <si>
    <t>Parkland</t>
  </si>
  <si>
    <t>Percent</t>
  </si>
  <si>
    <t>Percent*</t>
  </si>
  <si>
    <t>Prairie State</t>
  </si>
  <si>
    <t>Pure Average</t>
  </si>
  <si>
    <t>Rend Lake</t>
  </si>
  <si>
    <t>Retained or Advanced</t>
  </si>
  <si>
    <t>Returned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</si>
  <si>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</si>
  <si>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</si>
  <si>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</si>
  <si>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</si>
  <si>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</si>
  <si>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</si>
  <si>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</si>
  <si>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Southwestern</t>
  </si>
  <si>
    <t>Spoon River</t>
  </si>
  <si>
    <t>Standard Deviation</t>
  </si>
  <si>
    <t>TOTAL</t>
  </si>
  <si>
    <t>Total Advancement</t>
  </si>
  <si>
    <t>Triton</t>
  </si>
  <si>
    <t>Waubonsee</t>
  </si>
  <si>
    <t>Wood</t>
  </si>
  <si>
    <t>Black Hawk</t>
  </si>
  <si>
    <t>District</t>
  </si>
  <si>
    <t>College</t>
  </si>
  <si>
    <t>Carl Sandburg</t>
  </si>
  <si>
    <t>College of DuPage</t>
  </si>
  <si>
    <t>College of Lake County</t>
  </si>
  <si>
    <t>Danville Area</t>
  </si>
  <si>
    <t>John A. Logan</t>
  </si>
  <si>
    <t>John Wood</t>
  </si>
  <si>
    <t>Joliet Junior</t>
  </si>
  <si>
    <t>Lewis and Clark</t>
  </si>
  <si>
    <t>McHenry County</t>
  </si>
  <si>
    <t>Southeastern Illinois</t>
  </si>
  <si>
    <t>Southwestern Illinois</t>
  </si>
  <si>
    <t>City Colleges of Chicago</t>
  </si>
  <si>
    <t xml:space="preserve">   Harold Washington</t>
  </si>
  <si>
    <t xml:space="preserve">   Harry S Truman</t>
  </si>
  <si>
    <t xml:space="preserve">   Richard J. Daley</t>
  </si>
  <si>
    <t xml:space="preserve">   Wilbur Wright</t>
  </si>
  <si>
    <t xml:space="preserve">SOURCE OF DATA: ICCB Centralized Data System--Annual Enrollment and Completion (A1) Data </t>
  </si>
  <si>
    <t>Chicago Washington</t>
  </si>
  <si>
    <t>Chicago Truman</t>
  </si>
  <si>
    <t>Chicago Kennedy-King</t>
  </si>
  <si>
    <t>Chicago Malcolm X</t>
  </si>
  <si>
    <t>Chicago Olive-Harvey</t>
  </si>
  <si>
    <t>Chicago Daley</t>
  </si>
  <si>
    <t>Chicago Wright</t>
  </si>
  <si>
    <t xml:space="preserve">Illinois Eastern </t>
  </si>
  <si>
    <t>Illinois Eastern Frontier</t>
  </si>
  <si>
    <t>Illinois Eastern Lincoln Trail</t>
  </si>
  <si>
    <t>Illinois Eastern Olney Central</t>
  </si>
  <si>
    <t>Illinois Eastern Wabash Valley</t>
  </si>
  <si>
    <t>Totals</t>
  </si>
  <si>
    <t>Columns A thru C are available (but hidden)</t>
  </si>
  <si>
    <t xml:space="preserve">to allow users to sort by previous college </t>
  </si>
  <si>
    <t xml:space="preserve">naming convention if needed. As of </t>
  </si>
  <si>
    <t xml:space="preserve">March 2018, all ICCB tables will include </t>
  </si>
  <si>
    <t>the college names and sort order</t>
  </si>
  <si>
    <t xml:space="preserve">utilized in the unhidden columns. </t>
  </si>
  <si>
    <t>(91)</t>
  </si>
  <si>
    <t>FY2020</t>
  </si>
  <si>
    <t>(155)</t>
  </si>
  <si>
    <t>(8,705)</t>
  </si>
  <si>
    <t>(4,415)</t>
  </si>
  <si>
    <t>(3,122)</t>
  </si>
  <si>
    <t>(70.7%)</t>
  </si>
  <si>
    <t>(4,290)</t>
  </si>
  <si>
    <t>(49.3%)</t>
  </si>
  <si>
    <t>(50.7%)</t>
  </si>
  <si>
    <t>(64)</t>
  </si>
  <si>
    <t>(55)</t>
  </si>
  <si>
    <t>(85.9%)</t>
  </si>
  <si>
    <t>(58.7%)</t>
  </si>
  <si>
    <t>(41.3%)</t>
  </si>
  <si>
    <t>FY2021</t>
  </si>
  <si>
    <t>FY2022</t>
  </si>
  <si>
    <t>--</t>
  </si>
  <si>
    <t>FY2023</t>
  </si>
  <si>
    <t>FY2024</t>
  </si>
  <si>
    <t>BY COLLEGE FOR FISCAL YEAR 2020 - 2024</t>
  </si>
  <si>
    <t>FY 2023 - FY 2024</t>
  </si>
  <si>
    <t>FY 2022 - FY 2024</t>
  </si>
  <si>
    <t>(8,240)</t>
  </si>
  <si>
    <t>(4,533)</t>
  </si>
  <si>
    <t>(3,112)</t>
  </si>
  <si>
    <t>(68.7%)</t>
  </si>
  <si>
    <t>(3,707)</t>
  </si>
  <si>
    <t>(109)</t>
  </si>
  <si>
    <t>(50)</t>
  </si>
  <si>
    <t>(42)</t>
  </si>
  <si>
    <t>(84.0%)</t>
  </si>
  <si>
    <t>(59)</t>
  </si>
  <si>
    <t>(54.1%)</t>
  </si>
  <si>
    <t>(45.9%)</t>
  </si>
  <si>
    <t>(103)</t>
  </si>
  <si>
    <t>(45)</t>
  </si>
  <si>
    <t>(40)</t>
  </si>
  <si>
    <t>(45.0%)</t>
  </si>
  <si>
    <t>(55.0%)</t>
  </si>
  <si>
    <t>(6,752)</t>
  </si>
  <si>
    <t>(3,829)</t>
  </si>
  <si>
    <t>(2,665)</t>
  </si>
  <si>
    <t>(69.6%)</t>
  </si>
  <si>
    <t>(2,923)</t>
  </si>
  <si>
    <t>(43.3%)</t>
  </si>
  <si>
    <t>(56.7%)</t>
  </si>
  <si>
    <t>(6,083)</t>
  </si>
  <si>
    <t>(3,453)</t>
  </si>
  <si>
    <t>(88.9%)</t>
  </si>
  <si>
    <t>(58)</t>
  </si>
  <si>
    <t>(56.3%)</t>
  </si>
  <si>
    <t>(43.7%)</t>
  </si>
  <si>
    <t>(100)</t>
  </si>
  <si>
    <t>(37)</t>
  </si>
  <si>
    <t>(32)</t>
  </si>
  <si>
    <t>(86.5%)</t>
  </si>
  <si>
    <t>(63)</t>
  </si>
  <si>
    <t>(2,376)</t>
  </si>
  <si>
    <t>(68.8%)</t>
  </si>
  <si>
    <t>(,2630)</t>
  </si>
  <si>
    <t>(43.2%)</t>
  </si>
  <si>
    <t>(56.8%)</t>
  </si>
  <si>
    <t>(63.0%)</t>
  </si>
  <si>
    <t>(37.0%)</t>
  </si>
  <si>
    <t>(53)</t>
  </si>
  <si>
    <t>(23)</t>
  </si>
  <si>
    <t>(17)</t>
  </si>
  <si>
    <t>(73.9%)</t>
  </si>
  <si>
    <t>(30)</t>
  </si>
  <si>
    <t>(56.6%)</t>
  </si>
  <si>
    <t>(6,507)</t>
  </si>
  <si>
    <t>(3,790)</t>
  </si>
  <si>
    <t>(2,503)</t>
  </si>
  <si>
    <t>(66.0%)</t>
  </si>
  <si>
    <t>(2,717)</t>
  </si>
  <si>
    <t>(41.8%)</t>
  </si>
  <si>
    <t>(58.2%)</t>
  </si>
  <si>
    <t>(424)</t>
  </si>
  <si>
    <t>(7.0%)</t>
  </si>
  <si>
    <t>(337)</t>
  </si>
  <si>
    <t>(9.8%)</t>
  </si>
  <si>
    <t>(127)</t>
  </si>
  <si>
    <t>(43.4%)</t>
  </si>
  <si>
    <t>(-47)</t>
  </si>
  <si>
    <t>(-47.0%)</t>
  </si>
  <si>
    <t>(-14)</t>
  </si>
  <si>
    <t>(-37.8%)</t>
  </si>
  <si>
    <t>(-15)</t>
  </si>
  <si>
    <t>(-12.6%)</t>
  </si>
  <si>
    <t>(-33)</t>
  </si>
  <si>
    <t>(-6.4%)</t>
  </si>
  <si>
    <t>(-2.8%)</t>
  </si>
  <si>
    <t>(87)</t>
  </si>
  <si>
    <t>(-1.5%)</t>
  </si>
  <si>
    <t>(1.5%)</t>
  </si>
  <si>
    <t>(6,447)</t>
  </si>
  <si>
    <t>(3,691)</t>
  </si>
  <si>
    <t>(2,515)</t>
  </si>
  <si>
    <t>(68.2%)</t>
  </si>
  <si>
    <t>(2,757)</t>
  </si>
  <si>
    <t>(42.8%)</t>
  </si>
  <si>
    <t>(6.4%)</t>
  </si>
  <si>
    <t>(85)</t>
  </si>
  <si>
    <t>(35)</t>
  </si>
  <si>
    <t>(83.1%)</t>
  </si>
  <si>
    <t>(58.6%)</t>
  </si>
  <si>
    <t>(57.2%)</t>
  </si>
  <si>
    <t>(41.4%)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</si>
</sst>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\ #,##0"/>
    <numFmt numFmtId="165" formatCode="0.0%"/>
    <numFmt numFmtId="166" formatCode="00"/>
  </numFmts>
  <fonts count="1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rgb="FF000000"/>
      <name val="Helvetica"/>
    </font>
    <font>
      <sz val="9.5"/>
      <color rgb="FF000000"/>
      <name val="Albany AMT"/>
    </font>
    <font>
      <sz val="9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double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</borders>
  <cellStyleXfs count="16">
    <xf numFmtId="0" fontId="0" fillId="0" borderId="0"/>
    <xf numFmtId="3" fontId="8" fillId="0" borderId="0"/>
    <xf numFmtId="164" fontId="8" fillId="0" borderId="0"/>
    <xf numFmtId="14" fontId="8" fillId="0" borderId="0"/>
    <xf numFmtId="2" fontId="8" fillId="0" borderId="0"/>
    <xf numFmtId="0" fontId="4" fillId="0" borderId="0"/>
    <xf numFmtId="0" fontId="5" fillId="0" borderId="0"/>
    <xf numFmtId="0" fontId="8" fillId="0" borderId="1"/>
    <xf numFmtId="0" fontId="3" fillId="0" borderId="0"/>
    <xf numFmtId="0" fontId="10" fillId="0" borderId="0"/>
    <xf numFmtId="4" fontId="6" fillId="0" borderId="0"/>
    <xf numFmtId="0" fontId="2" fillId="0" borderId="0"/>
    <xf numFmtId="0" fontId="10" fillId="0" borderId="0"/>
    <xf numFmtId="0" fontId="1" fillId="0" borderId="0"/>
    <xf numFmtId="0" fontId="11" fillId="0" borderId="0"/>
    <xf numFmtId="0" fontId="12" fillId="0" borderId="0"/>
  </cellStyleXfs>
  <cellXfs count="60">
    <xf numFmtId="0" fontId="0" fillId="0" borderId="0" xfId="0"/>
    <xf numFmtId="0" fontId="6" fillId="0" borderId="4" xfId="0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165" fontId="6" fillId="0" borderId="7" xfId="0" applyNumberFormat="1" applyFont="1" applyBorder="1" applyAlignment="1">
      <alignment horizontal="right"/>
    </xf>
    <xf numFmtId="165" fontId="6" fillId="0" borderId="6" xfId="0" applyNumberFormat="1" applyFont="1" applyBorder="1" applyAlignment="1">
      <alignment horizontal="right"/>
    </xf>
    <xf numFmtId="165" fontId="6" fillId="0" borderId="0" xfId="0" applyNumberFormat="1" applyFont="1" applyAlignment="1">
      <alignment horizontal="right"/>
    </xf>
    <xf numFmtId="165" fontId="6" fillId="0" borderId="2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165" fontId="6" fillId="0" borderId="4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165" fontId="7" fillId="0" borderId="4" xfId="0" applyNumberFormat="1" applyFont="1" applyBorder="1" applyAlignment="1">
      <alignment horizontal="right"/>
    </xf>
    <xf numFmtId="165" fontId="7" fillId="0" borderId="0" xfId="0" applyNumberFormat="1" applyFont="1" applyAlignment="1">
      <alignment horizontal="right"/>
    </xf>
    <xf numFmtId="165" fontId="7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Continuous"/>
    </xf>
    <xf numFmtId="3" fontId="6" fillId="0" borderId="3" xfId="0" applyNumberFormat="1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8" xfId="0" applyFont="1" applyBorder="1" applyAlignment="1">
      <alignment horizontal="centerContinuous"/>
    </xf>
    <xf numFmtId="3" fontId="7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0" borderId="0" xfId="0" applyFont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0" fontId="6" fillId="0" borderId="0" xfId="0" applyFont="1"/>
    <xf numFmtId="3" fontId="6" fillId="0" borderId="0" xfId="0" applyNumberFormat="1" applyFont="1"/>
    <xf numFmtId="165" fontId="6" fillId="0" borderId="0" xfId="0" applyNumberFormat="1" applyFont="1" applyAlignment="1">
      <alignment horizontal="centerContinuous"/>
    </xf>
    <xf numFmtId="3" fontId="6" fillId="0" borderId="6" xfId="0" applyNumberFormat="1" applyFont="1" applyBorder="1" applyAlignment="1">
      <alignment horizontal="centerContinuous"/>
    </xf>
    <xf numFmtId="0" fontId="6" fillId="0" borderId="6" xfId="0" applyFont="1" applyBorder="1" applyAlignment="1">
      <alignment horizontal="centerContinuous"/>
    </xf>
    <xf numFmtId="3" fontId="6" fillId="0" borderId="8" xfId="0" applyNumberFormat="1" applyFont="1" applyBorder="1"/>
    <xf numFmtId="0" fontId="6" fillId="0" borderId="9" xfId="0" applyFont="1" applyBorder="1"/>
    <xf numFmtId="0" fontId="6" fillId="0" borderId="9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3" fontId="6" fillId="0" borderId="8" xfId="0" applyNumberFormat="1" applyFont="1" applyBorder="1" applyAlignment="1">
      <alignment horizontal="centerContinuous"/>
    </xf>
    <xf numFmtId="3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3" fontId="6" fillId="0" borderId="3" xfId="0" quotePrefix="1" applyNumberFormat="1" applyFont="1" applyBorder="1" applyAlignment="1">
      <alignment horizontal="right"/>
    </xf>
    <xf numFmtId="3" fontId="6" fillId="0" borderId="0" xfId="0" quotePrefix="1" applyNumberFormat="1" applyFont="1" applyAlignment="1">
      <alignment horizontal="right"/>
    </xf>
    <xf numFmtId="165" fontId="6" fillId="0" borderId="4" xfId="0" quotePrefix="1" applyNumberFormat="1" applyFont="1" applyBorder="1" applyAlignment="1">
      <alignment horizontal="right"/>
    </xf>
    <xf numFmtId="165" fontId="6" fillId="0" borderId="0" xfId="0" quotePrefix="1" applyNumberFormat="1" applyFont="1" applyAlignment="1">
      <alignment horizontal="right"/>
    </xf>
    <xf numFmtId="3" fontId="6" fillId="0" borderId="9" xfId="0" applyNumberFormat="1" applyFont="1" applyBorder="1" applyAlignment="1">
      <alignment horizontal="centerContinuous"/>
    </xf>
    <xf numFmtId="0" fontId="7" fillId="0" borderId="0" xfId="0" applyFont="1"/>
    <xf numFmtId="0" fontId="6" fillId="0" borderId="0" xfId="10" applyNumberFormat="1"/>
    <xf numFmtId="0" fontId="9" fillId="0" borderId="0" xfId="0" applyFont="1"/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66" fontId="9" fillId="0" borderId="0" xfId="0" applyNumberFormat="1" applyFont="1"/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</cellXfs>
  <cellStyles count="16">
    <cellStyle name="Comma 2" xfId="10" xr:uid="{00000000-0005-0000-0000-000000000000}"/>
    <cellStyle name="Comma0" xfId="1" xr:uid="{00000000-0005-0000-0000-000001000000}"/>
    <cellStyle name="Currency0" xfId="2" xr:uid="{00000000-0005-0000-0000-000002000000}"/>
    <cellStyle name="Date" xfId="3" xr:uid="{00000000-0005-0000-0000-000003000000}"/>
    <cellStyle name="Fixed" xfId="4" xr:uid="{00000000-0005-0000-0000-000004000000}"/>
    <cellStyle name="Heading 1" xfId="5" builtinId="16" customBuiltin="1"/>
    <cellStyle name="Heading 2" xfId="6" builtinId="17" customBuiltin="1"/>
    <cellStyle name="Normal" xfId="0" builtinId="0"/>
    <cellStyle name="Normal 2" xfId="8" xr:uid="{00000000-0005-0000-0000-000008000000}"/>
    <cellStyle name="Normal 2 2" xfId="12" xr:uid="{00000000-0005-0000-0000-000009000000}"/>
    <cellStyle name="Normal 3" xfId="9" xr:uid="{00000000-0005-0000-0000-00000A000000}"/>
    <cellStyle name="Normal 4" xfId="11" xr:uid="{00000000-0005-0000-0000-00000B000000}"/>
    <cellStyle name="Normal 5" xfId="13" xr:uid="{00000000-0005-0000-0000-00000C000000}"/>
    <cellStyle name="Normal 6" xfId="14" xr:uid="{00000000-0005-0000-0000-00000D000000}"/>
    <cellStyle name="Normal 7" xfId="15" xr:uid="{590D9670-E2FD-4B9F-A1AD-B9D6E0B31F83}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397050</xdr:colOff>
      <xdr:row>3</xdr:row>
      <xdr:rowOff>114604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0DE5DD-C8A1-4851-8164-469785F97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9500" cy="600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6BC2E-1690-444B-910C-9DB20EFD954F}">
  <dimension ref="A1:CE75"/>
  <sheetViews>
    <sheetView tabSelected="1" zoomScaleNormal="100" workbookViewId="0">
      <pane xSplit="5" ySplit="10" topLeftCell="F11" activePane="bottomRight" state="frozenSplit"/>
      <selection pane="topRight"/>
      <selection pane="bottomLeft"/>
      <selection pane="bottomRight" activeCell="F11" sqref="F11"/>
    </sheetView>
  </sheetViews>
  <sheetFormatPr defaultColWidth="9.140625" defaultRowHeight="12.75"/>
  <cols>
    <col min="1" max="1" width="0" style="30" hidden="1" customWidth="1"/>
    <col min="2" max="2" width="3.140625" style="30" hidden="1" customWidth="1"/>
    <col min="3" max="3" width="27.42578125" style="30" hidden="1" customWidth="1"/>
    <col min="4" max="4" width="8" style="30" customWidth="1"/>
    <col min="5" max="5" width="22" style="30" customWidth="1"/>
    <col min="6" max="6" width="8.5703125" style="30" customWidth="1"/>
    <col min="7" max="7" width="2.5703125" style="30" customWidth="1"/>
    <col min="8" max="8" width="9.140625" style="30" customWidth="1"/>
    <col min="9" max="10" width="8.5703125" style="30" customWidth="1"/>
    <col min="11" max="11" width="2.5703125" style="30" customWidth="1"/>
    <col min="12" max="13" width="8.5703125" style="30" customWidth="1"/>
    <col min="14" max="14" width="9.42578125" style="30" customWidth="1"/>
    <col min="15" max="15" width="10" style="30" customWidth="1"/>
    <col min="16" max="16" width="3.42578125" style="30" customWidth="1"/>
    <col min="17" max="17" width="8.5703125" style="30" customWidth="1"/>
    <col min="18" max="18" width="2.5703125" style="30" customWidth="1"/>
    <col min="19" max="19" width="9.140625" style="30" customWidth="1"/>
    <col min="20" max="21" width="8.5703125" style="30" customWidth="1"/>
    <col min="22" max="22" width="2.5703125" style="30" customWidth="1"/>
    <col min="23" max="24" width="8.5703125" style="30" customWidth="1"/>
    <col min="25" max="25" width="9.42578125" style="30" customWidth="1"/>
    <col min="26" max="26" width="10" style="30" customWidth="1"/>
    <col min="27" max="27" width="3.42578125" customWidth="1"/>
    <col min="28" max="28" width="8.5703125" style="30" customWidth="1"/>
    <col min="29" max="29" width="2.5703125" style="30" customWidth="1"/>
    <col min="30" max="30" width="9.140625" style="30" customWidth="1"/>
    <col min="31" max="32" width="8.5703125" style="30" customWidth="1"/>
    <col min="33" max="33" width="2.5703125" style="30" customWidth="1"/>
    <col min="34" max="35" width="8.5703125" style="30" customWidth="1"/>
    <col min="36" max="36" width="9.42578125" style="30" customWidth="1"/>
    <col min="37" max="37" width="10" style="30" customWidth="1"/>
    <col min="38" max="38" width="3.42578125" customWidth="1"/>
    <col min="39" max="39" width="8.5703125" style="30" customWidth="1"/>
    <col min="40" max="40" width="2.5703125" style="30" customWidth="1"/>
    <col min="41" max="41" width="9.140625" style="30" customWidth="1"/>
    <col min="42" max="43" width="8.5703125" style="30" customWidth="1"/>
    <col min="44" max="44" width="2.5703125" style="30" customWidth="1"/>
    <col min="45" max="46" width="8.5703125" style="30" customWidth="1"/>
    <col min="47" max="47" width="9.42578125" style="30" customWidth="1"/>
    <col min="48" max="48" width="10" style="30" customWidth="1"/>
    <col min="49" max="49" width="3.42578125" customWidth="1"/>
    <col min="50" max="50" width="8.5703125" style="30" customWidth="1"/>
    <col min="51" max="51" width="2.5703125" style="30" customWidth="1"/>
    <col min="52" max="52" width="9.140625" style="30" customWidth="1"/>
    <col min="53" max="54" width="8.5703125" style="30" customWidth="1"/>
    <col min="55" max="55" width="2.5703125" style="30" customWidth="1"/>
    <col min="56" max="57" width="8.5703125" style="30" customWidth="1"/>
    <col min="58" max="58" width="9.42578125" style="30" customWidth="1"/>
    <col min="59" max="59" width="10" style="30" customWidth="1"/>
    <col min="60" max="60" width="3.42578125" customWidth="1"/>
    <col min="61" max="62" width="8" style="30" customWidth="1"/>
    <col min="63" max="63" width="2.5703125" style="30" customWidth="1"/>
    <col min="64" max="67" width="9.140625" style="30" customWidth="1"/>
    <col min="68" max="68" width="2.5703125" style="30" customWidth="1"/>
    <col min="69" max="70" width="8.5703125" style="30" customWidth="1"/>
    <col min="71" max="71" width="9.42578125" style="31" customWidth="1"/>
    <col min="72" max="72" width="10" style="30" customWidth="1"/>
    <col min="73" max="73" width="3.42578125" style="30" customWidth="1"/>
    <col min="74" max="74" width="8.5703125" style="30" customWidth="1"/>
    <col min="75" max="75" width="2.5703125" style="30" customWidth="1"/>
    <col min="76" max="76" width="9.140625" style="30"/>
    <col min="77" max="78" width="8.5703125" style="30" customWidth="1"/>
    <col min="79" max="79" width="2.5703125" style="30" customWidth="1"/>
    <col min="80" max="81" width="8.5703125" style="30" customWidth="1"/>
    <col min="82" max="82" width="9.42578125" style="30" customWidth="1"/>
    <col min="83" max="83" width="10" style="30" customWidth="1"/>
    <col min="84" max="16384" width="9.140625" style="30"/>
  </cols>
  <sheetData>
    <row r="1" spans="1:83">
      <c r="A1" s="50" t="s">
        <v>102</v>
      </c>
      <c r="B1" s="50"/>
      <c r="C1" s="50"/>
      <c r="D1" s="28" t="s">
        <v>24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57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57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57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57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9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</row>
    <row r="2" spans="1:83">
      <c r="A2" s="50" t="s">
        <v>103</v>
      </c>
      <c r="B2" s="50"/>
      <c r="C2" s="50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57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57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57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57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9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</row>
    <row r="3" spans="1:83">
      <c r="A3" s="50" t="s">
        <v>104</v>
      </c>
      <c r="B3" s="50"/>
      <c r="C3" s="50"/>
      <c r="D3" s="28" t="s">
        <v>38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57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57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57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57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9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</row>
    <row r="4" spans="1:83">
      <c r="A4" s="50" t="s">
        <v>105</v>
      </c>
      <c r="B4" s="50"/>
      <c r="C4" s="50"/>
      <c r="D4" s="28" t="s">
        <v>12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57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57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57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57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9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</row>
    <row r="5" spans="1:83">
      <c r="A5" s="50" t="s">
        <v>106</v>
      </c>
      <c r="B5" s="50"/>
      <c r="C5" s="50"/>
      <c r="D5" s="28" t="s">
        <v>128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57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57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57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57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9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</row>
    <row r="6" spans="1:83">
      <c r="A6" s="50" t="s">
        <v>107</v>
      </c>
      <c r="B6" s="50"/>
      <c r="C6" s="50"/>
      <c r="D6" s="28"/>
      <c r="E6" s="28"/>
      <c r="BY6" s="28"/>
      <c r="BZ6" s="28"/>
      <c r="CA6" s="28"/>
      <c r="CB6" s="28"/>
      <c r="CC6" s="28"/>
      <c r="CD6" s="28"/>
      <c r="CE6" s="28"/>
    </row>
    <row r="7" spans="1:83">
      <c r="D7" s="28"/>
      <c r="E7" s="28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M7" s="28"/>
      <c r="AN7" s="28"/>
      <c r="AO7" s="28"/>
      <c r="AP7" s="28"/>
      <c r="AQ7" s="28"/>
      <c r="AR7" s="28"/>
      <c r="AS7" s="28"/>
      <c r="AT7" s="28"/>
      <c r="AU7" s="28"/>
      <c r="AV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I7" s="28" t="s">
        <v>129</v>
      </c>
      <c r="BJ7" s="32"/>
      <c r="BK7" s="28"/>
      <c r="BL7" s="28"/>
      <c r="BM7" s="28"/>
      <c r="BN7" s="28"/>
      <c r="BO7" s="32"/>
      <c r="BP7" s="28"/>
      <c r="BQ7" s="28"/>
      <c r="BR7" s="32"/>
      <c r="BS7" s="29"/>
      <c r="BT7" s="28"/>
      <c r="BV7" s="29" t="s">
        <v>130</v>
      </c>
      <c r="BW7" s="29"/>
      <c r="BX7" s="29"/>
      <c r="BY7" s="29"/>
      <c r="BZ7" s="29"/>
      <c r="CA7" s="28"/>
      <c r="CB7" s="28"/>
      <c r="CC7" s="28"/>
      <c r="CD7" s="28"/>
      <c r="CE7" s="28"/>
    </row>
    <row r="8" spans="1:83">
      <c r="F8" s="33" t="s">
        <v>109</v>
      </c>
      <c r="G8" s="34"/>
      <c r="H8" s="34"/>
      <c r="I8" s="34"/>
      <c r="J8" s="34"/>
      <c r="K8" s="34"/>
      <c r="L8" s="33"/>
      <c r="M8" s="34"/>
      <c r="N8" s="28"/>
      <c r="O8" s="28"/>
      <c r="P8" s="56"/>
      <c r="Q8" s="33" t="s">
        <v>123</v>
      </c>
      <c r="R8" s="34"/>
      <c r="S8" s="34"/>
      <c r="T8" s="34"/>
      <c r="U8" s="34"/>
      <c r="V8" s="34"/>
      <c r="W8" s="33"/>
      <c r="X8" s="34"/>
      <c r="Y8" s="28"/>
      <c r="Z8" s="28"/>
      <c r="AB8" s="33" t="s">
        <v>124</v>
      </c>
      <c r="AC8" s="34"/>
      <c r="AD8" s="34"/>
      <c r="AE8" s="34"/>
      <c r="AF8" s="34"/>
      <c r="AG8" s="34"/>
      <c r="AH8" s="33"/>
      <c r="AI8" s="34"/>
      <c r="AJ8" s="28"/>
      <c r="AK8" s="28"/>
      <c r="AM8" s="33" t="s">
        <v>126</v>
      </c>
      <c r="AN8" s="34"/>
      <c r="AO8" s="34"/>
      <c r="AP8" s="34"/>
      <c r="AQ8" s="34"/>
      <c r="AR8" s="34"/>
      <c r="AS8" s="33"/>
      <c r="AT8" s="34"/>
      <c r="AU8" s="28"/>
      <c r="AV8" s="28"/>
      <c r="AX8" s="33" t="s">
        <v>127</v>
      </c>
      <c r="AY8" s="34"/>
      <c r="AZ8" s="34"/>
      <c r="BA8" s="34"/>
      <c r="BB8" s="34"/>
      <c r="BC8" s="34"/>
      <c r="BD8" s="33"/>
      <c r="BE8" s="34"/>
      <c r="BF8" s="28"/>
      <c r="BG8" s="28"/>
      <c r="BI8" s="34" t="s">
        <v>10</v>
      </c>
      <c r="BJ8" s="34"/>
      <c r="BK8" s="34"/>
      <c r="BL8" s="34"/>
      <c r="BM8" s="34"/>
      <c r="BN8" s="34"/>
      <c r="BO8" s="34"/>
      <c r="BP8" s="34"/>
      <c r="BQ8" s="34"/>
      <c r="BR8" s="34"/>
      <c r="BS8" s="29"/>
      <c r="BT8" s="28"/>
      <c r="BV8" s="34" t="s">
        <v>11</v>
      </c>
      <c r="BW8" s="34"/>
      <c r="BX8" s="34"/>
      <c r="BY8" s="34"/>
      <c r="BZ8" s="34"/>
      <c r="CA8" s="34"/>
      <c r="CB8" s="34"/>
      <c r="CC8" s="34"/>
      <c r="CD8" s="28"/>
      <c r="CE8" s="28"/>
    </row>
    <row r="9" spans="1:83">
      <c r="F9" s="40"/>
      <c r="G9" s="55"/>
      <c r="H9" s="41"/>
      <c r="I9" s="37" t="s">
        <v>65</v>
      </c>
      <c r="J9" s="38"/>
      <c r="K9" s="37" t="s">
        <v>0</v>
      </c>
      <c r="L9" s="39" t="s">
        <v>43</v>
      </c>
      <c r="M9" s="37"/>
      <c r="N9" s="58" t="s">
        <v>52</v>
      </c>
      <c r="O9" s="59"/>
      <c r="P9" s="16"/>
      <c r="Q9" s="40"/>
      <c r="R9" s="55"/>
      <c r="S9" s="41"/>
      <c r="T9" s="37" t="s">
        <v>65</v>
      </c>
      <c r="U9" s="38"/>
      <c r="V9" s="37" t="s">
        <v>0</v>
      </c>
      <c r="W9" s="39" t="s">
        <v>43</v>
      </c>
      <c r="X9" s="37"/>
      <c r="Y9" s="58" t="s">
        <v>52</v>
      </c>
      <c r="Z9" s="59"/>
      <c r="AA9" s="28"/>
      <c r="AB9" s="40"/>
      <c r="AC9" s="55"/>
      <c r="AD9" s="41"/>
      <c r="AE9" s="37" t="s">
        <v>65</v>
      </c>
      <c r="AF9" s="38"/>
      <c r="AG9" s="37" t="s">
        <v>0</v>
      </c>
      <c r="AH9" s="39" t="s">
        <v>43</v>
      </c>
      <c r="AI9" s="37"/>
      <c r="AJ9" s="58" t="s">
        <v>52</v>
      </c>
      <c r="AK9" s="59"/>
      <c r="AL9" s="28"/>
      <c r="AM9" s="40"/>
      <c r="AN9" s="55"/>
      <c r="AO9" s="41"/>
      <c r="AP9" s="37" t="s">
        <v>65</v>
      </c>
      <c r="AQ9" s="38"/>
      <c r="AR9" s="37" t="s">
        <v>0</v>
      </c>
      <c r="AS9" s="39" t="s">
        <v>43</v>
      </c>
      <c r="AT9" s="37"/>
      <c r="AU9" s="37" t="s">
        <v>52</v>
      </c>
      <c r="AV9" s="38"/>
      <c r="AX9" s="40"/>
      <c r="AY9" s="55"/>
      <c r="AZ9" s="41"/>
      <c r="BA9" s="37" t="s">
        <v>65</v>
      </c>
      <c r="BB9" s="38"/>
      <c r="BC9" s="37" t="s">
        <v>0</v>
      </c>
      <c r="BD9" s="39" t="s">
        <v>43</v>
      </c>
      <c r="BE9" s="37"/>
      <c r="BF9" s="37" t="s">
        <v>52</v>
      </c>
      <c r="BG9" s="38"/>
      <c r="BI9" s="17" t="s">
        <v>13</v>
      </c>
      <c r="BJ9" s="28"/>
      <c r="BK9" s="18" t="s">
        <v>0</v>
      </c>
      <c r="BL9" s="19" t="s">
        <v>53</v>
      </c>
      <c r="BM9" s="28"/>
      <c r="BN9" s="28" t="s">
        <v>65</v>
      </c>
      <c r="BO9" s="18"/>
      <c r="BP9" s="28" t="s">
        <v>0</v>
      </c>
      <c r="BQ9" s="17" t="s">
        <v>43</v>
      </c>
      <c r="BR9" s="28"/>
      <c r="BS9" s="47" t="s">
        <v>52</v>
      </c>
      <c r="BT9" s="38"/>
      <c r="BV9" s="35"/>
      <c r="BW9" s="36"/>
      <c r="BX9" s="20" t="s">
        <v>53</v>
      </c>
      <c r="BY9" s="37" t="s">
        <v>65</v>
      </c>
      <c r="BZ9" s="38"/>
      <c r="CA9" s="28" t="s">
        <v>0</v>
      </c>
      <c r="CB9" s="17" t="s">
        <v>43</v>
      </c>
      <c r="CC9" s="28"/>
      <c r="CD9" s="37" t="s">
        <v>52</v>
      </c>
      <c r="CE9" s="38"/>
    </row>
    <row r="10" spans="1:83">
      <c r="D10" s="53" t="s">
        <v>70</v>
      </c>
      <c r="E10" s="48" t="s">
        <v>71</v>
      </c>
      <c r="F10" s="21" t="s">
        <v>13</v>
      </c>
      <c r="G10" s="24"/>
      <c r="H10" s="23" t="s">
        <v>53</v>
      </c>
      <c r="I10" s="22" t="s">
        <v>44</v>
      </c>
      <c r="J10" s="24" t="s">
        <v>48</v>
      </c>
      <c r="K10" s="22"/>
      <c r="L10" s="21" t="s">
        <v>44</v>
      </c>
      <c r="M10" s="22" t="s">
        <v>47</v>
      </c>
      <c r="N10" s="25" t="s">
        <v>44</v>
      </c>
      <c r="O10" s="24" t="s">
        <v>47</v>
      </c>
      <c r="P10" s="22"/>
      <c r="Q10" s="21" t="s">
        <v>13</v>
      </c>
      <c r="R10" s="24"/>
      <c r="S10" s="23" t="s">
        <v>53</v>
      </c>
      <c r="T10" s="22" t="s">
        <v>44</v>
      </c>
      <c r="U10" s="24" t="s">
        <v>48</v>
      </c>
      <c r="V10" s="22"/>
      <c r="W10" s="21" t="s">
        <v>44</v>
      </c>
      <c r="X10" s="22" t="s">
        <v>47</v>
      </c>
      <c r="Y10" s="25" t="s">
        <v>44</v>
      </c>
      <c r="Z10" s="24" t="s">
        <v>47</v>
      </c>
      <c r="AA10" s="22"/>
      <c r="AB10" s="21" t="s">
        <v>13</v>
      </c>
      <c r="AC10" s="24"/>
      <c r="AD10" s="23" t="s">
        <v>53</v>
      </c>
      <c r="AE10" s="22" t="s">
        <v>44</v>
      </c>
      <c r="AF10" s="24" t="s">
        <v>48</v>
      </c>
      <c r="AG10" s="22"/>
      <c r="AH10" s="21" t="s">
        <v>44</v>
      </c>
      <c r="AI10" s="22" t="s">
        <v>47</v>
      </c>
      <c r="AJ10" s="25" t="s">
        <v>44</v>
      </c>
      <c r="AK10" s="24" t="s">
        <v>47</v>
      </c>
      <c r="AL10" s="22"/>
      <c r="AM10" s="21" t="s">
        <v>13</v>
      </c>
      <c r="AN10" s="24"/>
      <c r="AO10" s="23" t="s">
        <v>53</v>
      </c>
      <c r="AP10" s="22" t="s">
        <v>44</v>
      </c>
      <c r="AQ10" s="24" t="s">
        <v>48</v>
      </c>
      <c r="AR10" s="22"/>
      <c r="AS10" s="21" t="s">
        <v>44</v>
      </c>
      <c r="AT10" s="22" t="s">
        <v>47</v>
      </c>
      <c r="AU10" s="25" t="s">
        <v>44</v>
      </c>
      <c r="AV10" s="24" t="s">
        <v>47</v>
      </c>
      <c r="AX10" s="21" t="s">
        <v>13</v>
      </c>
      <c r="AY10" s="24"/>
      <c r="AZ10" s="23" t="s">
        <v>53</v>
      </c>
      <c r="BA10" s="22" t="s">
        <v>44</v>
      </c>
      <c r="BB10" s="24" t="s">
        <v>48</v>
      </c>
      <c r="BC10" s="22"/>
      <c r="BD10" s="21" t="s">
        <v>44</v>
      </c>
      <c r="BE10" s="22" t="s">
        <v>47</v>
      </c>
      <c r="BF10" s="25" t="s">
        <v>44</v>
      </c>
      <c r="BG10" s="24" t="s">
        <v>47</v>
      </c>
      <c r="BI10" s="21" t="s">
        <v>44</v>
      </c>
      <c r="BJ10" s="22" t="s">
        <v>47</v>
      </c>
      <c r="BK10" s="24"/>
      <c r="BL10" s="23" t="s">
        <v>44</v>
      </c>
      <c r="BM10" s="22" t="s">
        <v>47</v>
      </c>
      <c r="BN10" s="22" t="s">
        <v>44</v>
      </c>
      <c r="BO10" s="24" t="s">
        <v>48</v>
      </c>
      <c r="BP10" s="22"/>
      <c r="BQ10" s="21" t="s">
        <v>44</v>
      </c>
      <c r="BR10" s="22" t="s">
        <v>47</v>
      </c>
      <c r="BS10" s="25" t="s">
        <v>44</v>
      </c>
      <c r="BT10" s="24" t="s">
        <v>47</v>
      </c>
      <c r="BU10" s="22"/>
      <c r="BV10" s="21" t="s">
        <v>13</v>
      </c>
      <c r="BW10" s="22"/>
      <c r="BX10" s="23" t="s">
        <v>44</v>
      </c>
      <c r="BY10" s="22" t="s">
        <v>44</v>
      </c>
      <c r="BZ10" s="24" t="s">
        <v>48</v>
      </c>
      <c r="CA10" s="22"/>
      <c r="CB10" s="21" t="s">
        <v>44</v>
      </c>
      <c r="CC10" s="22" t="s">
        <v>47</v>
      </c>
      <c r="CD10" s="25" t="s">
        <v>44</v>
      </c>
      <c r="CE10" s="24" t="s">
        <v>47</v>
      </c>
    </row>
    <row r="11" spans="1:83">
      <c r="F11" s="26"/>
      <c r="G11" s="27"/>
      <c r="H11" s="26"/>
      <c r="J11" s="27"/>
      <c r="L11" s="26"/>
      <c r="O11" s="27"/>
      <c r="Q11" s="26"/>
      <c r="R11" s="27"/>
      <c r="S11" s="26"/>
      <c r="U11" s="27"/>
      <c r="W11" s="26"/>
      <c r="Z11" s="27"/>
      <c r="AB11" s="26"/>
      <c r="AC11" s="27"/>
      <c r="AD11" s="26"/>
      <c r="AF11" s="27"/>
      <c r="AH11" s="26"/>
      <c r="AK11" s="27"/>
      <c r="AM11" s="26"/>
      <c r="AN11" s="27"/>
      <c r="AO11" s="26"/>
      <c r="AQ11" s="27"/>
      <c r="AS11" s="26"/>
      <c r="AV11" s="27"/>
      <c r="AX11" s="26"/>
      <c r="AY11" s="27"/>
      <c r="AZ11" s="26"/>
      <c r="BB11" s="27"/>
      <c r="BD11" s="26"/>
      <c r="BG11" s="27"/>
      <c r="BI11" s="26"/>
      <c r="BK11" s="27"/>
      <c r="BL11" s="26"/>
      <c r="BO11" s="27"/>
      <c r="BQ11" s="26"/>
      <c r="BT11" s="27"/>
      <c r="BV11" s="26"/>
      <c r="BX11" s="26"/>
      <c r="BZ11" s="27"/>
      <c r="CB11" s="26"/>
      <c r="CE11" s="27"/>
    </row>
    <row r="12" spans="1:83">
      <c r="A12" s="50">
        <v>503</v>
      </c>
      <c r="B12" s="54">
        <v>1</v>
      </c>
      <c r="C12" s="30" t="s">
        <v>14</v>
      </c>
      <c r="D12" s="51">
        <v>503</v>
      </c>
      <c r="E12" s="51" t="s">
        <v>69</v>
      </c>
      <c r="F12" s="8">
        <v>934</v>
      </c>
      <c r="G12" s="1"/>
      <c r="H12" s="8">
        <f>F12-L12</f>
        <v>555</v>
      </c>
      <c r="I12" s="9">
        <v>348</v>
      </c>
      <c r="J12" s="6">
        <f>I12/(F12-L12)</f>
        <v>0.62702702702702706</v>
      </c>
      <c r="K12" s="7"/>
      <c r="L12" s="9">
        <v>379</v>
      </c>
      <c r="M12" s="6">
        <f>L12/F12</f>
        <v>0.40578158458244112</v>
      </c>
      <c r="N12" s="9">
        <f>F12-L12</f>
        <v>555</v>
      </c>
      <c r="O12" s="10">
        <f>N12/F12</f>
        <v>0.59421841541755893</v>
      </c>
      <c r="P12" s="6"/>
      <c r="Q12" s="8">
        <v>833</v>
      </c>
      <c r="R12" s="1"/>
      <c r="S12" s="8">
        <f>Q12-W12</f>
        <v>444</v>
      </c>
      <c r="T12" s="9">
        <v>289</v>
      </c>
      <c r="U12" s="6">
        <f>T12/(Q12-W12)</f>
        <v>0.65090090090090091</v>
      </c>
      <c r="V12" s="7"/>
      <c r="W12" s="9">
        <v>389</v>
      </c>
      <c r="X12" s="6">
        <f>W12/Q12</f>
        <v>0.46698679471788718</v>
      </c>
      <c r="Y12" s="9">
        <f>Q12-W12</f>
        <v>444</v>
      </c>
      <c r="Z12" s="10">
        <f>Y12/Q12</f>
        <v>0.53301320528211282</v>
      </c>
      <c r="AB12" s="8">
        <v>615</v>
      </c>
      <c r="AC12" s="1"/>
      <c r="AD12" s="8">
        <f>AB12-AH12</f>
        <v>350</v>
      </c>
      <c r="AE12" s="9">
        <v>235</v>
      </c>
      <c r="AF12" s="6">
        <f>AE12/(AB12-AH12)</f>
        <v>0.67142857142857137</v>
      </c>
      <c r="AG12" s="7"/>
      <c r="AH12" s="9">
        <v>265</v>
      </c>
      <c r="AI12" s="6">
        <f>AH12/AB12</f>
        <v>0.43089430894308944</v>
      </c>
      <c r="AJ12" s="9">
        <f>AB12-AH12</f>
        <v>350</v>
      </c>
      <c r="AK12" s="10">
        <f>AJ12/AB12</f>
        <v>0.56910569105691056</v>
      </c>
      <c r="AM12" s="8">
        <v>584</v>
      </c>
      <c r="AN12" s="1"/>
      <c r="AO12" s="8">
        <f>AM12-AS12</f>
        <v>327</v>
      </c>
      <c r="AP12" s="9">
        <v>215</v>
      </c>
      <c r="AQ12" s="6">
        <f>AP12/(AM12-AS12)</f>
        <v>0.65749235474006118</v>
      </c>
      <c r="AR12" s="7"/>
      <c r="AS12" s="9">
        <v>257</v>
      </c>
      <c r="AT12" s="6">
        <f>AS12/AM12</f>
        <v>0.44006849315068491</v>
      </c>
      <c r="AU12" s="9">
        <f>AM12-AS12</f>
        <v>327</v>
      </c>
      <c r="AV12" s="10">
        <f>AU12/AM12</f>
        <v>0.55993150684931503</v>
      </c>
      <c r="AX12" s="8">
        <v>643</v>
      </c>
      <c r="AY12" s="1"/>
      <c r="AZ12" s="8">
        <f>AX12-BD12</f>
        <v>390</v>
      </c>
      <c r="BA12" s="9">
        <v>300</v>
      </c>
      <c r="BB12" s="6">
        <f>BA12/(AX12-BD12)</f>
        <v>0.76923076923076927</v>
      </c>
      <c r="BC12" s="7"/>
      <c r="BD12" s="9">
        <v>253</v>
      </c>
      <c r="BE12" s="6">
        <f>BD12/AX12</f>
        <v>0.39346811819595645</v>
      </c>
      <c r="BF12" s="9">
        <f>AX12-BD12</f>
        <v>390</v>
      </c>
      <c r="BG12" s="10">
        <f>BF12/AX12</f>
        <v>0.60653188180404349</v>
      </c>
      <c r="BI12" s="8">
        <f>AX12-AM12</f>
        <v>59</v>
      </c>
      <c r="BJ12" s="6">
        <f>BI12/AM12</f>
        <v>0.10102739726027397</v>
      </c>
      <c r="BK12" s="10"/>
      <c r="BL12" s="8">
        <f>AZ12-AO12</f>
        <v>63</v>
      </c>
      <c r="BM12" s="6">
        <f>BL12/AO12</f>
        <v>0.19266055045871561</v>
      </c>
      <c r="BN12" s="9">
        <f>BA12-AP12</f>
        <v>85</v>
      </c>
      <c r="BO12" s="10">
        <f>BB12-AQ12</f>
        <v>0.11173841449070809</v>
      </c>
      <c r="BP12" s="6"/>
      <c r="BQ12" s="8">
        <f>BD12-AS12</f>
        <v>-4</v>
      </c>
      <c r="BR12" s="6">
        <f>BE12-AT12</f>
        <v>-4.6600374954728463E-2</v>
      </c>
      <c r="BS12" s="9">
        <f>BF12-AU12</f>
        <v>63</v>
      </c>
      <c r="BT12" s="10">
        <f>BG12-AV12</f>
        <v>4.6600374954728463E-2</v>
      </c>
      <c r="BU12" s="6"/>
      <c r="BV12" s="8">
        <f>AVERAGE(AB12,AM12,AX12)</f>
        <v>614</v>
      </c>
      <c r="BW12" s="9"/>
      <c r="BX12" s="8">
        <f>AVERAGE(AD12,AO12,AZ12)</f>
        <v>355.66666666666669</v>
      </c>
      <c r="BY12" s="9">
        <f>AVERAGE(AE12,AP12,BA12)</f>
        <v>250</v>
      </c>
      <c r="BZ12" s="10">
        <f>AVERAGE( AF12,AQ12,BB12)</f>
        <v>0.6993838984664672</v>
      </c>
      <c r="CA12" s="6"/>
      <c r="CB12" s="8">
        <f>AVERAGE(AH12,AS12,BD12)</f>
        <v>258.33333333333331</v>
      </c>
      <c r="CC12" s="6">
        <f>AVERAGE(AI12,AT12,BE12)</f>
        <v>0.42147697342991025</v>
      </c>
      <c r="CD12" s="9">
        <f>AVERAGE(AJ12,AU12,BF12)</f>
        <v>355.66666666666669</v>
      </c>
      <c r="CE12" s="10">
        <f>AVERAGE(AK12,AV12,BG12)</f>
        <v>0.57852302657008969</v>
      </c>
    </row>
    <row r="13" spans="1:83">
      <c r="A13" s="50">
        <v>518</v>
      </c>
      <c r="B13" s="54">
        <v>1</v>
      </c>
      <c r="C13" s="30" t="s">
        <v>56</v>
      </c>
      <c r="D13" s="51">
        <v>518</v>
      </c>
      <c r="E13" s="51" t="s">
        <v>72</v>
      </c>
      <c r="F13" s="8">
        <v>343</v>
      </c>
      <c r="G13" s="1"/>
      <c r="H13" s="8">
        <f>F13-L13</f>
        <v>220</v>
      </c>
      <c r="I13" s="9">
        <v>161</v>
      </c>
      <c r="J13" s="6">
        <f>I13/(F13-L13)</f>
        <v>0.73181818181818181</v>
      </c>
      <c r="K13" s="7"/>
      <c r="L13" s="9">
        <v>123</v>
      </c>
      <c r="M13" s="6">
        <f>L13/F13</f>
        <v>0.35860058309037901</v>
      </c>
      <c r="N13" s="9">
        <f>F13-L13</f>
        <v>220</v>
      </c>
      <c r="O13" s="10">
        <f>N13/F13</f>
        <v>0.64139941690962099</v>
      </c>
      <c r="P13" s="6"/>
      <c r="Q13" s="8">
        <v>301</v>
      </c>
      <c r="R13" s="1"/>
      <c r="S13" s="8">
        <f>Q13-W13</f>
        <v>179</v>
      </c>
      <c r="T13" s="9">
        <v>144</v>
      </c>
      <c r="U13" s="6">
        <f>T13/(Q13-W13)</f>
        <v>0.8044692737430168</v>
      </c>
      <c r="V13" s="7"/>
      <c r="W13" s="9">
        <v>122</v>
      </c>
      <c r="X13" s="6">
        <f>W13/Q13</f>
        <v>0.40531561461794019</v>
      </c>
      <c r="Y13" s="9">
        <f>Q13-W13</f>
        <v>179</v>
      </c>
      <c r="Z13" s="10">
        <f>Y13/Q13</f>
        <v>0.59468438538205981</v>
      </c>
      <c r="AB13" s="8">
        <v>200</v>
      </c>
      <c r="AC13" s="1"/>
      <c r="AD13" s="8">
        <f>AB13-AH13</f>
        <v>109</v>
      </c>
      <c r="AE13" s="9">
        <v>90</v>
      </c>
      <c r="AF13" s="6">
        <f>AE13/(AB13-AH13)</f>
        <v>0.82568807339449546</v>
      </c>
      <c r="AG13" s="7"/>
      <c r="AH13" s="9">
        <v>91</v>
      </c>
      <c r="AI13" s="6">
        <f>AH13/AB13</f>
        <v>0.45500000000000002</v>
      </c>
      <c r="AJ13" s="9">
        <f>AB13-AH13</f>
        <v>109</v>
      </c>
      <c r="AK13" s="10">
        <f>AJ13/AB13</f>
        <v>0.54500000000000004</v>
      </c>
      <c r="AM13" s="8">
        <v>170</v>
      </c>
      <c r="AN13" s="1"/>
      <c r="AO13" s="8">
        <f>AM13-AS13</f>
        <v>93</v>
      </c>
      <c r="AP13" s="9">
        <v>72</v>
      </c>
      <c r="AQ13" s="6">
        <f>AP13/(AM13-AS13)</f>
        <v>0.77419354838709675</v>
      </c>
      <c r="AR13" s="7"/>
      <c r="AS13" s="9">
        <v>77</v>
      </c>
      <c r="AT13" s="6">
        <f>AS13/AM13</f>
        <v>0.45294117647058824</v>
      </c>
      <c r="AU13" s="9">
        <f>AM13-AS13</f>
        <v>93</v>
      </c>
      <c r="AV13" s="10">
        <f>AU13/AM13</f>
        <v>0.54705882352941182</v>
      </c>
      <c r="AX13" s="8">
        <v>202</v>
      </c>
      <c r="AY13" s="1"/>
      <c r="AZ13" s="8">
        <f>AX13-BD13</f>
        <v>119</v>
      </c>
      <c r="BA13" s="9">
        <v>92</v>
      </c>
      <c r="BB13" s="6">
        <f>BA13/(AX13-BD13)</f>
        <v>0.77310924369747902</v>
      </c>
      <c r="BC13" s="7"/>
      <c r="BD13" s="9">
        <v>83</v>
      </c>
      <c r="BE13" s="6">
        <f>BD13/AX13</f>
        <v>0.41089108910891087</v>
      </c>
      <c r="BF13" s="9">
        <f>AX13-BD13</f>
        <v>119</v>
      </c>
      <c r="BG13" s="10">
        <f>BF13/AX13</f>
        <v>0.58910891089108908</v>
      </c>
      <c r="BI13" s="8">
        <f t="shared" ref="BI13:BI14" si="0">AX13-AM13</f>
        <v>32</v>
      </c>
      <c r="BJ13" s="6">
        <f t="shared" ref="BJ13:BJ14" si="1">BI13/AM13</f>
        <v>0.18823529411764706</v>
      </c>
      <c r="BK13" s="10"/>
      <c r="BL13" s="8">
        <f t="shared" ref="BL13:BL14" si="2">AZ13-AO13</f>
        <v>26</v>
      </c>
      <c r="BM13" s="6">
        <f t="shared" ref="BM13:BM14" si="3">BL13/AO13</f>
        <v>0.27956989247311825</v>
      </c>
      <c r="BN13" s="9">
        <f t="shared" ref="BN13:BO14" si="4">BA13-AP13</f>
        <v>20</v>
      </c>
      <c r="BO13" s="10">
        <f t="shared" si="4"/>
        <v>-1.0843046896177322E-3</v>
      </c>
      <c r="BP13" s="6"/>
      <c r="BQ13" s="8">
        <f t="shared" ref="BQ13:BT14" si="5">BD13-AS13</f>
        <v>6</v>
      </c>
      <c r="BR13" s="6">
        <f t="shared" si="5"/>
        <v>-4.2050087361677368E-2</v>
      </c>
      <c r="BS13" s="9">
        <f t="shared" si="5"/>
        <v>26</v>
      </c>
      <c r="BT13" s="10">
        <f t="shared" si="5"/>
        <v>4.2050087361677257E-2</v>
      </c>
      <c r="BU13" s="6"/>
      <c r="BV13" s="8">
        <f t="shared" ref="BV13:BV14" si="6">AVERAGE(AB13,AM13,AX13)</f>
        <v>190.66666666666666</v>
      </c>
      <c r="BW13" s="9"/>
      <c r="BX13" s="8">
        <f t="shared" ref="BX13:BY14" si="7">AVERAGE(AD13,AO13,AZ13)</f>
        <v>107</v>
      </c>
      <c r="BY13" s="9">
        <f t="shared" si="7"/>
        <v>84.666666666666671</v>
      </c>
      <c r="BZ13" s="10">
        <f t="shared" ref="BZ13:BZ14" si="8">AVERAGE( AF13,AQ13,BB13)</f>
        <v>0.79099695515969037</v>
      </c>
      <c r="CA13" s="6"/>
      <c r="CB13" s="8">
        <f t="shared" ref="CB13:CE14" si="9">AVERAGE(AH13,AS13,BD13)</f>
        <v>83.666666666666671</v>
      </c>
      <c r="CC13" s="6">
        <f t="shared" si="9"/>
        <v>0.43961075519316634</v>
      </c>
      <c r="CD13" s="9">
        <f t="shared" si="9"/>
        <v>107</v>
      </c>
      <c r="CE13" s="10">
        <f t="shared" si="9"/>
        <v>0.56038924480683372</v>
      </c>
    </row>
    <row r="14" spans="1:83">
      <c r="A14" s="50">
        <v>508</v>
      </c>
      <c r="B14" s="54">
        <v>0</v>
      </c>
      <c r="C14" s="30" t="s">
        <v>15</v>
      </c>
      <c r="D14" s="51">
        <v>508</v>
      </c>
      <c r="E14" s="51" t="s">
        <v>83</v>
      </c>
      <c r="F14" s="43" t="s">
        <v>111</v>
      </c>
      <c r="G14" s="1"/>
      <c r="H14" s="43" t="s">
        <v>112</v>
      </c>
      <c r="I14" s="44" t="s">
        <v>113</v>
      </c>
      <c r="J14" s="46" t="s">
        <v>114</v>
      </c>
      <c r="K14" s="7"/>
      <c r="L14" s="44" t="s">
        <v>115</v>
      </c>
      <c r="M14" s="46" t="s">
        <v>116</v>
      </c>
      <c r="N14" s="44" t="s">
        <v>112</v>
      </c>
      <c r="O14" s="45" t="s">
        <v>117</v>
      </c>
      <c r="P14" s="46"/>
      <c r="Q14" s="43" t="s">
        <v>131</v>
      </c>
      <c r="R14" s="1"/>
      <c r="S14" s="43" t="s">
        <v>132</v>
      </c>
      <c r="T14" s="44" t="s">
        <v>133</v>
      </c>
      <c r="U14" s="46" t="s">
        <v>134</v>
      </c>
      <c r="V14" s="7"/>
      <c r="W14" s="44" t="s">
        <v>135</v>
      </c>
      <c r="X14" s="46" t="s">
        <v>146</v>
      </c>
      <c r="Y14" s="44" t="s">
        <v>132</v>
      </c>
      <c r="Z14" s="45" t="s">
        <v>147</v>
      </c>
      <c r="AB14" s="43" t="s">
        <v>148</v>
      </c>
      <c r="AC14" s="1"/>
      <c r="AD14" s="43" t="s">
        <v>149</v>
      </c>
      <c r="AE14" s="44" t="s">
        <v>150</v>
      </c>
      <c r="AF14" s="46" t="s">
        <v>151</v>
      </c>
      <c r="AG14" s="7"/>
      <c r="AH14" s="44" t="s">
        <v>152</v>
      </c>
      <c r="AI14" s="46" t="s">
        <v>153</v>
      </c>
      <c r="AJ14" s="44" t="s">
        <v>149</v>
      </c>
      <c r="AK14" s="45" t="s">
        <v>154</v>
      </c>
      <c r="AM14" s="43" t="s">
        <v>155</v>
      </c>
      <c r="AN14" s="1"/>
      <c r="AO14" s="43" t="s">
        <v>156</v>
      </c>
      <c r="AP14" s="44" t="s">
        <v>166</v>
      </c>
      <c r="AQ14" s="46" t="s">
        <v>167</v>
      </c>
      <c r="AR14" s="7"/>
      <c r="AS14" s="44" t="s">
        <v>168</v>
      </c>
      <c r="AT14" s="46" t="s">
        <v>169</v>
      </c>
      <c r="AU14" s="44" t="s">
        <v>156</v>
      </c>
      <c r="AV14" s="45" t="s">
        <v>170</v>
      </c>
      <c r="AX14" s="43" t="s">
        <v>179</v>
      </c>
      <c r="AY14" s="1"/>
      <c r="AZ14" s="43" t="s">
        <v>180</v>
      </c>
      <c r="BA14" s="44" t="s">
        <v>181</v>
      </c>
      <c r="BB14" s="46" t="s">
        <v>182</v>
      </c>
      <c r="BC14" s="7"/>
      <c r="BD14" s="44" t="s">
        <v>183</v>
      </c>
      <c r="BE14" s="46" t="s">
        <v>184</v>
      </c>
      <c r="BF14" s="44" t="s">
        <v>180</v>
      </c>
      <c r="BG14" s="45" t="s">
        <v>185</v>
      </c>
      <c r="BI14" s="43" t="s">
        <v>186</v>
      </c>
      <c r="BJ14" s="46" t="s">
        <v>187</v>
      </c>
      <c r="BK14" s="10"/>
      <c r="BL14" s="43" t="s">
        <v>188</v>
      </c>
      <c r="BM14" s="46" t="s">
        <v>189</v>
      </c>
      <c r="BN14" s="44" t="s">
        <v>190</v>
      </c>
      <c r="BO14" s="45" t="s">
        <v>200</v>
      </c>
      <c r="BP14" s="6"/>
      <c r="BQ14" s="43" t="s">
        <v>201</v>
      </c>
      <c r="BR14" s="46" t="s">
        <v>202</v>
      </c>
      <c r="BS14" s="44" t="s">
        <v>188</v>
      </c>
      <c r="BT14" s="45" t="s">
        <v>203</v>
      </c>
      <c r="BU14" s="6"/>
      <c r="BV14" s="43" t="s">
        <v>204</v>
      </c>
      <c r="BW14" s="9"/>
      <c r="BX14" s="43" t="s">
        <v>205</v>
      </c>
      <c r="BY14" s="44" t="s">
        <v>206</v>
      </c>
      <c r="BZ14" s="45" t="s">
        <v>207</v>
      </c>
      <c r="CA14" s="6"/>
      <c r="CB14" s="43" t="s">
        <v>208</v>
      </c>
      <c r="CC14" s="46" t="s">
        <v>209</v>
      </c>
      <c r="CD14" s="44" t="s">
        <v>205</v>
      </c>
      <c r="CE14" s="45" t="s">
        <v>215</v>
      </c>
    </row>
    <row r="15" spans="1:83">
      <c r="A15" s="50">
        <v>508</v>
      </c>
      <c r="B15" s="54">
        <v>2</v>
      </c>
      <c r="C15" s="30" t="s">
        <v>89</v>
      </c>
      <c r="D15" s="51" t="s">
        <v>0</v>
      </c>
      <c r="E15" s="51" t="s">
        <v>84</v>
      </c>
      <c r="F15" s="8">
        <v>2252</v>
      </c>
      <c r="G15" s="1"/>
      <c r="H15" s="8">
        <f t="shared" ref="H15:H29" si="10">F15-L15</f>
        <v>1138</v>
      </c>
      <c r="I15" s="9">
        <v>808</v>
      </c>
      <c r="J15" s="6">
        <f t="shared" ref="J15:J29" si="11">I15/(F15-L15)</f>
        <v>0.71001757469244287</v>
      </c>
      <c r="K15" s="7"/>
      <c r="L15" s="9">
        <v>1114</v>
      </c>
      <c r="M15" s="6">
        <f t="shared" ref="M15:M29" si="12">L15/F15</f>
        <v>0.49467140319715808</v>
      </c>
      <c r="N15" s="9">
        <f t="shared" ref="N15:N29" si="13">F15-L15</f>
        <v>1138</v>
      </c>
      <c r="O15" s="10">
        <f t="shared" ref="O15:O29" si="14">N15/F15</f>
        <v>0.50532859680284192</v>
      </c>
      <c r="P15" s="6"/>
      <c r="Q15" s="8">
        <v>1842</v>
      </c>
      <c r="R15" s="1"/>
      <c r="S15" s="8">
        <f t="shared" ref="S15:S29" si="15">Q15-W15</f>
        <v>1038</v>
      </c>
      <c r="T15" s="9">
        <v>696</v>
      </c>
      <c r="U15" s="6">
        <f t="shared" ref="U15:U29" si="16">T15/(Q15-W15)</f>
        <v>0.67052023121387283</v>
      </c>
      <c r="V15" s="7"/>
      <c r="W15" s="9">
        <v>804</v>
      </c>
      <c r="X15" s="6">
        <f t="shared" ref="X15:X29" si="17">W15/Q15</f>
        <v>0.43648208469055377</v>
      </c>
      <c r="Y15" s="9">
        <f t="shared" ref="Y15:Y29" si="18">Q15-W15</f>
        <v>1038</v>
      </c>
      <c r="Z15" s="10">
        <f t="shared" ref="Z15:Z29" si="19">Y15/Q15</f>
        <v>0.56351791530944628</v>
      </c>
      <c r="AB15" s="8">
        <v>1511</v>
      </c>
      <c r="AC15" s="1"/>
      <c r="AD15" s="8">
        <f t="shared" ref="AD15:AD29" si="20">AB15-AH15</f>
        <v>852</v>
      </c>
      <c r="AE15" s="9">
        <v>592</v>
      </c>
      <c r="AF15" s="6">
        <f t="shared" ref="AF15:AF29" si="21">AE15/(AB15-AH15)</f>
        <v>0.69483568075117375</v>
      </c>
      <c r="AG15" s="7"/>
      <c r="AH15" s="9">
        <v>659</v>
      </c>
      <c r="AI15" s="6">
        <f t="shared" ref="AI15:AI29" si="22">AH15/AB15</f>
        <v>0.43613500992720056</v>
      </c>
      <c r="AJ15" s="9">
        <f t="shared" ref="AJ15:AJ29" si="23">AB15-AH15</f>
        <v>852</v>
      </c>
      <c r="AK15" s="10">
        <f t="shared" ref="AK15:AK29" si="24">AJ15/AB15</f>
        <v>0.56386499007279944</v>
      </c>
      <c r="AM15" s="8">
        <v>1301</v>
      </c>
      <c r="AN15" s="1"/>
      <c r="AO15" s="8">
        <f t="shared" ref="AO15:AO61" si="25">AM15-AS15</f>
        <v>778</v>
      </c>
      <c r="AP15" s="9">
        <v>485</v>
      </c>
      <c r="AQ15" s="6">
        <f t="shared" ref="AQ15:AQ61" si="26">AP15/(AM15-AS15)</f>
        <v>0.62339331619537275</v>
      </c>
      <c r="AR15" s="7"/>
      <c r="AS15" s="9">
        <v>523</v>
      </c>
      <c r="AT15" s="6">
        <f t="shared" ref="AT15:AT61" si="27">AS15/AM15</f>
        <v>0.40199846272098388</v>
      </c>
      <c r="AU15" s="9">
        <f t="shared" ref="AU15:AU61" si="28">AM15-AS15</f>
        <v>778</v>
      </c>
      <c r="AV15" s="10">
        <f t="shared" ref="AV15:AV61" si="29">AU15/AM15</f>
        <v>0.59800153727901617</v>
      </c>
      <c r="AX15" s="8">
        <v>1264</v>
      </c>
      <c r="AY15" s="1"/>
      <c r="AZ15" s="8">
        <f t="shared" ref="AZ15:AZ29" si="30">AX15-BD15</f>
        <v>756</v>
      </c>
      <c r="BA15" s="9">
        <v>495</v>
      </c>
      <c r="BB15" s="6">
        <f t="shared" ref="BB15:BB29" si="31">BA15/(AX15-BD15)</f>
        <v>0.65476190476190477</v>
      </c>
      <c r="BC15" s="7"/>
      <c r="BD15" s="9">
        <v>508</v>
      </c>
      <c r="BE15" s="6">
        <f t="shared" ref="BE15:BE29" si="32">BD15/AX15</f>
        <v>0.40189873417721517</v>
      </c>
      <c r="BF15" s="9">
        <f t="shared" ref="BF15:BF29" si="33">AX15-BD15</f>
        <v>756</v>
      </c>
      <c r="BG15" s="10">
        <f t="shared" ref="BG15:BG29" si="34">BF15/AX15</f>
        <v>0.59810126582278478</v>
      </c>
      <c r="BI15" s="8">
        <f t="shared" ref="BI15:BI29" si="35">AX15-AM15</f>
        <v>-37</v>
      </c>
      <c r="BJ15" s="6">
        <f t="shared" ref="BJ15:BJ29" si="36">BI15/AM15</f>
        <v>-2.8439661798616449E-2</v>
      </c>
      <c r="BK15" s="10"/>
      <c r="BL15" s="8">
        <f t="shared" ref="BL15:BL29" si="37">AZ15-AO15</f>
        <v>-22</v>
      </c>
      <c r="BM15" s="6">
        <f t="shared" ref="BM15:BM29" si="38">BL15/AO15</f>
        <v>-2.8277634961439587E-2</v>
      </c>
      <c r="BN15" s="9">
        <f t="shared" ref="BN15:BO29" si="39">BA15-AP15</f>
        <v>10</v>
      </c>
      <c r="BO15" s="10">
        <f t="shared" si="39"/>
        <v>3.1368588566532019E-2</v>
      </c>
      <c r="BP15" s="6"/>
      <c r="BQ15" s="8">
        <f t="shared" ref="BQ15:BT29" si="40">BD15-AS15</f>
        <v>-15</v>
      </c>
      <c r="BR15" s="6">
        <f t="shared" si="40"/>
        <v>-9.972854376871787E-5</v>
      </c>
      <c r="BS15" s="9">
        <f t="shared" si="40"/>
        <v>-22</v>
      </c>
      <c r="BT15" s="10">
        <f t="shared" si="40"/>
        <v>9.9728543768606848E-5</v>
      </c>
      <c r="BU15" s="6"/>
      <c r="BV15" s="8">
        <f t="shared" ref="BV15:BV29" si="41">AVERAGE(AB15,AM15,AX15)</f>
        <v>1358.6666666666667</v>
      </c>
      <c r="BW15" s="9"/>
      <c r="BX15" s="8">
        <f t="shared" ref="BX15:BY29" si="42">AVERAGE(AD15,AO15,AZ15)</f>
        <v>795.33333333333337</v>
      </c>
      <c r="BY15" s="9">
        <f t="shared" si="42"/>
        <v>524</v>
      </c>
      <c r="BZ15" s="10">
        <f t="shared" ref="BZ15:BZ29" si="43">AVERAGE( AF15,AQ15,BB15)</f>
        <v>0.65766363390281712</v>
      </c>
      <c r="CA15" s="6"/>
      <c r="CB15" s="8">
        <f t="shared" ref="CB15:CE29" si="44">AVERAGE(AH15,AS15,BD15)</f>
        <v>563.33333333333337</v>
      </c>
      <c r="CC15" s="6">
        <f t="shared" si="44"/>
        <v>0.41334406894179981</v>
      </c>
      <c r="CD15" s="9">
        <f t="shared" si="44"/>
        <v>795.33333333333337</v>
      </c>
      <c r="CE15" s="10">
        <f t="shared" si="44"/>
        <v>0.58665593105820013</v>
      </c>
    </row>
    <row r="16" spans="1:83">
      <c r="A16" s="50">
        <v>508</v>
      </c>
      <c r="B16" s="54">
        <v>4</v>
      </c>
      <c r="C16" s="30" t="s">
        <v>90</v>
      </c>
      <c r="D16" s="51" t="s">
        <v>0</v>
      </c>
      <c r="E16" s="51" t="s">
        <v>85</v>
      </c>
      <c r="F16" s="8">
        <v>956</v>
      </c>
      <c r="G16" s="1"/>
      <c r="H16" s="8">
        <f t="shared" si="10"/>
        <v>502</v>
      </c>
      <c r="I16" s="9">
        <v>340</v>
      </c>
      <c r="J16" s="6">
        <f t="shared" si="11"/>
        <v>0.67729083665338641</v>
      </c>
      <c r="K16" s="7"/>
      <c r="L16" s="9">
        <v>454</v>
      </c>
      <c r="M16" s="6">
        <f t="shared" si="12"/>
        <v>0.47489539748953974</v>
      </c>
      <c r="N16" s="9">
        <f t="shared" si="13"/>
        <v>502</v>
      </c>
      <c r="O16" s="10">
        <f t="shared" si="14"/>
        <v>0.52510460251046021</v>
      </c>
      <c r="P16" s="6"/>
      <c r="Q16" s="8">
        <v>861</v>
      </c>
      <c r="R16" s="1"/>
      <c r="S16" s="8">
        <f t="shared" si="15"/>
        <v>482</v>
      </c>
      <c r="T16" s="9">
        <v>313</v>
      </c>
      <c r="U16" s="6">
        <f t="shared" si="16"/>
        <v>0.64937759336099588</v>
      </c>
      <c r="V16" s="7"/>
      <c r="W16" s="9">
        <v>379</v>
      </c>
      <c r="X16" s="6">
        <f t="shared" si="17"/>
        <v>0.44018583042973286</v>
      </c>
      <c r="Y16" s="9">
        <f t="shared" si="18"/>
        <v>482</v>
      </c>
      <c r="Z16" s="10">
        <f t="shared" si="19"/>
        <v>0.55981416957026708</v>
      </c>
      <c r="AB16" s="8">
        <v>845</v>
      </c>
      <c r="AC16" s="1"/>
      <c r="AD16" s="8">
        <f t="shared" si="20"/>
        <v>504</v>
      </c>
      <c r="AE16" s="9">
        <v>310</v>
      </c>
      <c r="AF16" s="6">
        <f t="shared" si="21"/>
        <v>0.61507936507936511</v>
      </c>
      <c r="AG16" s="7"/>
      <c r="AH16" s="9">
        <v>341</v>
      </c>
      <c r="AI16" s="6">
        <f t="shared" si="22"/>
        <v>0.40355029585798818</v>
      </c>
      <c r="AJ16" s="9">
        <f t="shared" si="23"/>
        <v>504</v>
      </c>
      <c r="AK16" s="10">
        <f t="shared" si="24"/>
        <v>0.59644970414201182</v>
      </c>
      <c r="AM16" s="8">
        <v>744</v>
      </c>
      <c r="AN16" s="1"/>
      <c r="AO16" s="8">
        <f t="shared" si="25"/>
        <v>436</v>
      </c>
      <c r="AP16" s="9">
        <v>304</v>
      </c>
      <c r="AQ16" s="6">
        <f t="shared" si="26"/>
        <v>0.69724770642201839</v>
      </c>
      <c r="AR16" s="7"/>
      <c r="AS16" s="9">
        <v>308</v>
      </c>
      <c r="AT16" s="6">
        <f t="shared" si="27"/>
        <v>0.41397849462365593</v>
      </c>
      <c r="AU16" s="9">
        <f t="shared" si="28"/>
        <v>436</v>
      </c>
      <c r="AV16" s="10">
        <f t="shared" si="29"/>
        <v>0.58602150537634412</v>
      </c>
      <c r="AX16" s="8">
        <v>809</v>
      </c>
      <c r="AY16" s="1"/>
      <c r="AZ16" s="8">
        <f t="shared" si="30"/>
        <v>502</v>
      </c>
      <c r="BA16" s="9">
        <v>300</v>
      </c>
      <c r="BB16" s="6">
        <f t="shared" si="31"/>
        <v>0.59760956175298807</v>
      </c>
      <c r="BC16" s="7"/>
      <c r="BD16" s="9">
        <v>307</v>
      </c>
      <c r="BE16" s="6">
        <f t="shared" si="32"/>
        <v>0.37948084054388131</v>
      </c>
      <c r="BF16" s="9">
        <f t="shared" si="33"/>
        <v>502</v>
      </c>
      <c r="BG16" s="10">
        <f t="shared" si="34"/>
        <v>0.62051915945611869</v>
      </c>
      <c r="BI16" s="8">
        <f t="shared" si="35"/>
        <v>65</v>
      </c>
      <c r="BJ16" s="6">
        <f t="shared" si="36"/>
        <v>8.7365591397849468E-2</v>
      </c>
      <c r="BK16" s="10"/>
      <c r="BL16" s="8">
        <f t="shared" si="37"/>
        <v>66</v>
      </c>
      <c r="BM16" s="6">
        <f t="shared" si="38"/>
        <v>0.15137614678899083</v>
      </c>
      <c r="BN16" s="9">
        <f t="shared" si="39"/>
        <v>-4</v>
      </c>
      <c r="BO16" s="10">
        <f t="shared" si="39"/>
        <v>-9.9638144669030315E-2</v>
      </c>
      <c r="BP16" s="6"/>
      <c r="BQ16" s="8">
        <f t="shared" si="40"/>
        <v>-1</v>
      </c>
      <c r="BR16" s="6">
        <f t="shared" si="40"/>
        <v>-3.449765407977462E-2</v>
      </c>
      <c r="BS16" s="9">
        <f t="shared" si="40"/>
        <v>66</v>
      </c>
      <c r="BT16" s="10">
        <f t="shared" si="40"/>
        <v>3.4497654079774565E-2</v>
      </c>
      <c r="BU16" s="6"/>
      <c r="BV16" s="8">
        <f t="shared" si="41"/>
        <v>799.33333333333337</v>
      </c>
      <c r="BW16" s="9"/>
      <c r="BX16" s="8">
        <f t="shared" si="42"/>
        <v>480.66666666666669</v>
      </c>
      <c r="BY16" s="9">
        <f t="shared" si="42"/>
        <v>304.66666666666669</v>
      </c>
      <c r="BZ16" s="10">
        <f t="shared" si="43"/>
        <v>0.63664554441812393</v>
      </c>
      <c r="CA16" s="6"/>
      <c r="CB16" s="8">
        <f t="shared" si="44"/>
        <v>318.66666666666669</v>
      </c>
      <c r="CC16" s="6">
        <f t="shared" si="44"/>
        <v>0.39900321034184189</v>
      </c>
      <c r="CD16" s="9">
        <f t="shared" si="44"/>
        <v>480.66666666666669</v>
      </c>
      <c r="CE16" s="10">
        <f t="shared" si="44"/>
        <v>0.60099678965815828</v>
      </c>
    </row>
    <row r="17" spans="1:83">
      <c r="A17" s="50">
        <v>508</v>
      </c>
      <c r="B17" s="54">
        <v>1</v>
      </c>
      <c r="C17" s="30" t="s">
        <v>91</v>
      </c>
      <c r="D17" s="51" t="s">
        <v>0</v>
      </c>
      <c r="E17" s="51" t="s">
        <v>2</v>
      </c>
      <c r="F17" s="8">
        <v>542</v>
      </c>
      <c r="G17" s="1"/>
      <c r="H17" s="8">
        <f t="shared" si="10"/>
        <v>252</v>
      </c>
      <c r="I17" s="9">
        <v>160</v>
      </c>
      <c r="J17" s="6">
        <f t="shared" si="11"/>
        <v>0.63492063492063489</v>
      </c>
      <c r="K17" s="7"/>
      <c r="L17" s="9">
        <v>290</v>
      </c>
      <c r="M17" s="6">
        <f t="shared" si="12"/>
        <v>0.5350553505535055</v>
      </c>
      <c r="N17" s="9">
        <f t="shared" si="13"/>
        <v>252</v>
      </c>
      <c r="O17" s="10">
        <f t="shared" si="14"/>
        <v>0.46494464944649444</v>
      </c>
      <c r="P17" s="6"/>
      <c r="Q17" s="8">
        <v>562</v>
      </c>
      <c r="R17" s="1"/>
      <c r="S17" s="8">
        <f t="shared" si="15"/>
        <v>265</v>
      </c>
      <c r="T17" s="9">
        <v>165</v>
      </c>
      <c r="U17" s="6">
        <f t="shared" si="16"/>
        <v>0.62264150943396224</v>
      </c>
      <c r="V17" s="7"/>
      <c r="W17" s="9">
        <v>297</v>
      </c>
      <c r="X17" s="6">
        <f t="shared" si="17"/>
        <v>0.52846975088967973</v>
      </c>
      <c r="Y17" s="9">
        <f t="shared" si="18"/>
        <v>265</v>
      </c>
      <c r="Z17" s="10">
        <f t="shared" si="19"/>
        <v>0.47153024911032027</v>
      </c>
      <c r="AB17" s="8">
        <v>383</v>
      </c>
      <c r="AC17" s="1"/>
      <c r="AD17" s="8">
        <f t="shared" si="20"/>
        <v>194</v>
      </c>
      <c r="AE17" s="9">
        <v>130</v>
      </c>
      <c r="AF17" s="6">
        <f t="shared" si="21"/>
        <v>0.67010309278350511</v>
      </c>
      <c r="AG17" s="7"/>
      <c r="AH17" s="9">
        <v>189</v>
      </c>
      <c r="AI17" s="6">
        <f t="shared" si="22"/>
        <v>0.49347258485639689</v>
      </c>
      <c r="AJ17" s="9">
        <f t="shared" si="23"/>
        <v>194</v>
      </c>
      <c r="AK17" s="10">
        <f t="shared" si="24"/>
        <v>0.50652741514360311</v>
      </c>
      <c r="AM17" s="8">
        <v>373</v>
      </c>
      <c r="AN17" s="1"/>
      <c r="AO17" s="8">
        <f t="shared" si="25"/>
        <v>184</v>
      </c>
      <c r="AP17" s="9">
        <v>124</v>
      </c>
      <c r="AQ17" s="6">
        <f t="shared" si="26"/>
        <v>0.67391304347826086</v>
      </c>
      <c r="AR17" s="7"/>
      <c r="AS17" s="9">
        <v>189</v>
      </c>
      <c r="AT17" s="6">
        <f t="shared" si="27"/>
        <v>0.50670241286863271</v>
      </c>
      <c r="AU17" s="9">
        <f t="shared" si="28"/>
        <v>184</v>
      </c>
      <c r="AV17" s="10">
        <f t="shared" si="29"/>
        <v>0.49329758713136729</v>
      </c>
      <c r="AX17" s="8">
        <v>443</v>
      </c>
      <c r="AY17" s="1"/>
      <c r="AZ17" s="8">
        <f t="shared" si="30"/>
        <v>228</v>
      </c>
      <c r="BA17" s="9">
        <v>144</v>
      </c>
      <c r="BB17" s="6">
        <f t="shared" si="31"/>
        <v>0.63157894736842102</v>
      </c>
      <c r="BC17" s="7"/>
      <c r="BD17" s="9">
        <v>215</v>
      </c>
      <c r="BE17" s="6">
        <f t="shared" si="32"/>
        <v>0.48532731376975169</v>
      </c>
      <c r="BF17" s="9">
        <f t="shared" si="33"/>
        <v>228</v>
      </c>
      <c r="BG17" s="10">
        <f t="shared" si="34"/>
        <v>0.51467268623024831</v>
      </c>
      <c r="BI17" s="8">
        <f t="shared" si="35"/>
        <v>70</v>
      </c>
      <c r="BJ17" s="6">
        <f t="shared" si="36"/>
        <v>0.1876675603217158</v>
      </c>
      <c r="BK17" s="10"/>
      <c r="BL17" s="8">
        <f t="shared" si="37"/>
        <v>44</v>
      </c>
      <c r="BM17" s="6">
        <f t="shared" si="38"/>
        <v>0.2391304347826087</v>
      </c>
      <c r="BN17" s="9">
        <f t="shared" si="39"/>
        <v>20</v>
      </c>
      <c r="BO17" s="10">
        <f t="shared" si="39"/>
        <v>-4.2334096109839847E-2</v>
      </c>
      <c r="BP17" s="6"/>
      <c r="BQ17" s="8">
        <f t="shared" si="40"/>
        <v>26</v>
      </c>
      <c r="BR17" s="6">
        <f t="shared" si="40"/>
        <v>-2.1375099098881023E-2</v>
      </c>
      <c r="BS17" s="9">
        <f t="shared" si="40"/>
        <v>44</v>
      </c>
      <c r="BT17" s="10">
        <f t="shared" si="40"/>
        <v>2.1375099098881023E-2</v>
      </c>
      <c r="BU17" s="6"/>
      <c r="BV17" s="8">
        <f t="shared" si="41"/>
        <v>399.66666666666669</v>
      </c>
      <c r="BW17" s="9"/>
      <c r="BX17" s="8">
        <f t="shared" si="42"/>
        <v>202</v>
      </c>
      <c r="BY17" s="9">
        <f t="shared" si="42"/>
        <v>132.66666666666666</v>
      </c>
      <c r="BZ17" s="10">
        <f t="shared" si="43"/>
        <v>0.65853169454339566</v>
      </c>
      <c r="CA17" s="6"/>
      <c r="CB17" s="8">
        <f t="shared" si="44"/>
        <v>197.66666666666666</v>
      </c>
      <c r="CC17" s="6">
        <f t="shared" si="44"/>
        <v>0.49516743716492712</v>
      </c>
      <c r="CD17" s="9">
        <f t="shared" si="44"/>
        <v>202</v>
      </c>
      <c r="CE17" s="10">
        <f t="shared" si="44"/>
        <v>0.50483256283507283</v>
      </c>
    </row>
    <row r="18" spans="1:83">
      <c r="A18" s="50">
        <v>508</v>
      </c>
      <c r="B18" s="54">
        <v>3</v>
      </c>
      <c r="C18" s="30" t="s">
        <v>92</v>
      </c>
      <c r="D18" s="51" t="s">
        <v>0</v>
      </c>
      <c r="E18" s="51" t="s">
        <v>4</v>
      </c>
      <c r="F18" s="8">
        <v>1739</v>
      </c>
      <c r="G18" s="1"/>
      <c r="H18" s="8">
        <f t="shared" si="10"/>
        <v>833</v>
      </c>
      <c r="I18" s="9">
        <v>636</v>
      </c>
      <c r="J18" s="6">
        <f t="shared" si="11"/>
        <v>0.76350540216086438</v>
      </c>
      <c r="K18" s="7"/>
      <c r="L18" s="9">
        <v>906</v>
      </c>
      <c r="M18" s="6">
        <f t="shared" si="12"/>
        <v>0.52098907418056351</v>
      </c>
      <c r="N18" s="9">
        <f t="shared" si="13"/>
        <v>833</v>
      </c>
      <c r="O18" s="10">
        <f t="shared" si="14"/>
        <v>0.47901092581943644</v>
      </c>
      <c r="P18" s="6"/>
      <c r="Q18" s="8">
        <v>1954</v>
      </c>
      <c r="R18" s="1"/>
      <c r="S18" s="8">
        <f t="shared" si="15"/>
        <v>1090</v>
      </c>
      <c r="T18" s="9">
        <v>790</v>
      </c>
      <c r="U18" s="6">
        <f t="shared" si="16"/>
        <v>0.72477064220183485</v>
      </c>
      <c r="V18" s="7"/>
      <c r="W18" s="9">
        <v>864</v>
      </c>
      <c r="X18" s="6">
        <f t="shared" si="17"/>
        <v>0.4421699078812692</v>
      </c>
      <c r="Y18" s="9">
        <f t="shared" si="18"/>
        <v>1090</v>
      </c>
      <c r="Z18" s="10">
        <f t="shared" si="19"/>
        <v>0.5578300921187308</v>
      </c>
      <c r="AB18" s="8">
        <v>1729</v>
      </c>
      <c r="AC18" s="1"/>
      <c r="AD18" s="8">
        <f t="shared" si="20"/>
        <v>966</v>
      </c>
      <c r="AE18" s="9">
        <v>707</v>
      </c>
      <c r="AF18" s="6">
        <f t="shared" si="21"/>
        <v>0.73188405797101452</v>
      </c>
      <c r="AG18" s="7"/>
      <c r="AH18" s="9">
        <v>763</v>
      </c>
      <c r="AI18" s="6">
        <f t="shared" si="22"/>
        <v>0.44129554655870445</v>
      </c>
      <c r="AJ18" s="9">
        <f t="shared" si="23"/>
        <v>966</v>
      </c>
      <c r="AK18" s="10">
        <f t="shared" si="24"/>
        <v>0.5587044534412956</v>
      </c>
      <c r="AM18" s="8">
        <v>1536</v>
      </c>
      <c r="AN18" s="1"/>
      <c r="AO18" s="8">
        <f t="shared" si="25"/>
        <v>860</v>
      </c>
      <c r="AP18" s="9">
        <v>613</v>
      </c>
      <c r="AQ18" s="6">
        <f t="shared" si="26"/>
        <v>0.71279069767441861</v>
      </c>
      <c r="AR18" s="7"/>
      <c r="AS18" s="9">
        <v>676</v>
      </c>
      <c r="AT18" s="6">
        <f t="shared" si="27"/>
        <v>0.44010416666666669</v>
      </c>
      <c r="AU18" s="9">
        <f t="shared" si="28"/>
        <v>860</v>
      </c>
      <c r="AV18" s="10">
        <f t="shared" si="29"/>
        <v>0.55989583333333337</v>
      </c>
      <c r="AX18" s="8">
        <v>1789</v>
      </c>
      <c r="AY18" s="1"/>
      <c r="AZ18" s="8">
        <f t="shared" si="30"/>
        <v>1006</v>
      </c>
      <c r="BA18" s="9">
        <v>686</v>
      </c>
      <c r="BB18" s="6">
        <f t="shared" si="31"/>
        <v>0.68190854870775353</v>
      </c>
      <c r="BC18" s="7"/>
      <c r="BD18" s="9">
        <v>783</v>
      </c>
      <c r="BE18" s="6">
        <f t="shared" si="32"/>
        <v>0.43767467859139186</v>
      </c>
      <c r="BF18" s="9">
        <f t="shared" si="33"/>
        <v>1006</v>
      </c>
      <c r="BG18" s="10">
        <f t="shared" si="34"/>
        <v>0.56232532140860814</v>
      </c>
      <c r="BI18" s="8">
        <f t="shared" si="35"/>
        <v>253</v>
      </c>
      <c r="BJ18" s="6">
        <f t="shared" si="36"/>
        <v>0.16471354166666666</v>
      </c>
      <c r="BK18" s="10"/>
      <c r="BL18" s="8">
        <f t="shared" si="37"/>
        <v>146</v>
      </c>
      <c r="BM18" s="6">
        <f t="shared" si="38"/>
        <v>0.16976744186046511</v>
      </c>
      <c r="BN18" s="9">
        <f t="shared" si="39"/>
        <v>73</v>
      </c>
      <c r="BO18" s="10">
        <f t="shared" si="39"/>
        <v>-3.0882148966665079E-2</v>
      </c>
      <c r="BP18" s="6"/>
      <c r="BQ18" s="8">
        <f t="shared" si="40"/>
        <v>107</v>
      </c>
      <c r="BR18" s="6">
        <f t="shared" si="40"/>
        <v>-2.4294880752748216E-3</v>
      </c>
      <c r="BS18" s="9">
        <f t="shared" si="40"/>
        <v>146</v>
      </c>
      <c r="BT18" s="10">
        <f t="shared" si="40"/>
        <v>2.4294880752747661E-3</v>
      </c>
      <c r="BU18" s="6"/>
      <c r="BV18" s="8">
        <f t="shared" si="41"/>
        <v>1684.6666666666667</v>
      </c>
      <c r="BW18" s="9"/>
      <c r="BX18" s="8">
        <f t="shared" si="42"/>
        <v>944</v>
      </c>
      <c r="BY18" s="9">
        <f t="shared" si="42"/>
        <v>668.66666666666663</v>
      </c>
      <c r="BZ18" s="10">
        <f t="shared" si="43"/>
        <v>0.70886110145106229</v>
      </c>
      <c r="CA18" s="6"/>
      <c r="CB18" s="8">
        <f t="shared" si="44"/>
        <v>740.66666666666663</v>
      </c>
      <c r="CC18" s="6">
        <f t="shared" si="44"/>
        <v>0.43969146393892106</v>
      </c>
      <c r="CD18" s="9">
        <f t="shared" si="44"/>
        <v>944</v>
      </c>
      <c r="CE18" s="10">
        <f t="shared" si="44"/>
        <v>0.560308536061079</v>
      </c>
    </row>
    <row r="19" spans="1:83">
      <c r="A19" s="50">
        <v>508</v>
      </c>
      <c r="B19" s="54">
        <v>5</v>
      </c>
      <c r="C19" s="30" t="s">
        <v>93</v>
      </c>
      <c r="D19" s="51" t="s">
        <v>0</v>
      </c>
      <c r="E19" s="51" t="s">
        <v>5</v>
      </c>
      <c r="F19" s="8">
        <v>547</v>
      </c>
      <c r="G19" s="1"/>
      <c r="H19" s="8">
        <f t="shared" si="10"/>
        <v>274</v>
      </c>
      <c r="I19" s="9">
        <v>186</v>
      </c>
      <c r="J19" s="6">
        <f t="shared" si="11"/>
        <v>0.67883211678832112</v>
      </c>
      <c r="K19" s="7"/>
      <c r="L19" s="9">
        <v>273</v>
      </c>
      <c r="M19" s="6">
        <f t="shared" si="12"/>
        <v>0.4990859232175503</v>
      </c>
      <c r="N19" s="9">
        <f t="shared" si="13"/>
        <v>274</v>
      </c>
      <c r="O19" s="10">
        <f t="shared" si="14"/>
        <v>0.5009140767824497</v>
      </c>
      <c r="P19" s="6"/>
      <c r="Q19" s="8">
        <v>536</v>
      </c>
      <c r="R19" s="1"/>
      <c r="S19" s="8">
        <f t="shared" si="15"/>
        <v>272</v>
      </c>
      <c r="T19" s="9">
        <v>182</v>
      </c>
      <c r="U19" s="6">
        <f t="shared" si="16"/>
        <v>0.66911764705882348</v>
      </c>
      <c r="V19" s="7"/>
      <c r="W19" s="9">
        <v>264</v>
      </c>
      <c r="X19" s="6">
        <f t="shared" si="17"/>
        <v>0.4925373134328358</v>
      </c>
      <c r="Y19" s="9">
        <f t="shared" si="18"/>
        <v>272</v>
      </c>
      <c r="Z19" s="10">
        <f t="shared" si="19"/>
        <v>0.5074626865671642</v>
      </c>
      <c r="AB19" s="8">
        <v>347</v>
      </c>
      <c r="AC19" s="1"/>
      <c r="AD19" s="8">
        <f t="shared" si="20"/>
        <v>181</v>
      </c>
      <c r="AE19" s="9">
        <v>117</v>
      </c>
      <c r="AF19" s="6">
        <f t="shared" si="21"/>
        <v>0.64640883977900554</v>
      </c>
      <c r="AG19" s="7"/>
      <c r="AH19" s="9">
        <v>166</v>
      </c>
      <c r="AI19" s="6">
        <f t="shared" si="22"/>
        <v>0.47838616714697407</v>
      </c>
      <c r="AJ19" s="9">
        <f t="shared" si="23"/>
        <v>181</v>
      </c>
      <c r="AK19" s="10">
        <f t="shared" si="24"/>
        <v>0.52161383285302598</v>
      </c>
      <c r="AM19" s="8">
        <v>330</v>
      </c>
      <c r="AN19" s="1"/>
      <c r="AO19" s="8">
        <f t="shared" si="25"/>
        <v>163</v>
      </c>
      <c r="AP19" s="9">
        <v>119</v>
      </c>
      <c r="AQ19" s="6">
        <f t="shared" si="26"/>
        <v>0.73006134969325154</v>
      </c>
      <c r="AR19" s="7"/>
      <c r="AS19" s="9">
        <v>167</v>
      </c>
      <c r="AT19" s="6">
        <f t="shared" si="27"/>
        <v>0.5060606060606061</v>
      </c>
      <c r="AU19" s="9">
        <f t="shared" si="28"/>
        <v>163</v>
      </c>
      <c r="AV19" s="10">
        <f t="shared" si="29"/>
        <v>0.49393939393939396</v>
      </c>
      <c r="AX19" s="8">
        <v>371</v>
      </c>
      <c r="AY19" s="1"/>
      <c r="AZ19" s="8">
        <f t="shared" si="30"/>
        <v>214</v>
      </c>
      <c r="BA19" s="9">
        <v>157</v>
      </c>
      <c r="BB19" s="6">
        <f t="shared" si="31"/>
        <v>0.73364485981308414</v>
      </c>
      <c r="BC19" s="7"/>
      <c r="BD19" s="9">
        <v>157</v>
      </c>
      <c r="BE19" s="6">
        <f t="shared" si="32"/>
        <v>0.42318059299191374</v>
      </c>
      <c r="BF19" s="9">
        <f t="shared" si="33"/>
        <v>214</v>
      </c>
      <c r="BG19" s="10">
        <f t="shared" si="34"/>
        <v>0.5768194070080862</v>
      </c>
      <c r="BI19" s="8">
        <f t="shared" si="35"/>
        <v>41</v>
      </c>
      <c r="BJ19" s="6">
        <f t="shared" si="36"/>
        <v>0.12424242424242424</v>
      </c>
      <c r="BK19" s="10"/>
      <c r="BL19" s="8">
        <f t="shared" si="37"/>
        <v>51</v>
      </c>
      <c r="BM19" s="6">
        <f t="shared" si="38"/>
        <v>0.31288343558282211</v>
      </c>
      <c r="BN19" s="9">
        <f t="shared" si="39"/>
        <v>38</v>
      </c>
      <c r="BO19" s="10">
        <f t="shared" si="39"/>
        <v>3.5835101198326003E-3</v>
      </c>
      <c r="BP19" s="6"/>
      <c r="BQ19" s="8">
        <f t="shared" si="40"/>
        <v>-10</v>
      </c>
      <c r="BR19" s="6">
        <f t="shared" si="40"/>
        <v>-8.288001306869236E-2</v>
      </c>
      <c r="BS19" s="9">
        <f t="shared" si="40"/>
        <v>51</v>
      </c>
      <c r="BT19" s="10">
        <f t="shared" si="40"/>
        <v>8.2880013068692249E-2</v>
      </c>
      <c r="BU19" s="6"/>
      <c r="BV19" s="8">
        <f t="shared" si="41"/>
        <v>349.33333333333331</v>
      </c>
      <c r="BW19" s="9"/>
      <c r="BX19" s="8">
        <f t="shared" si="42"/>
        <v>186</v>
      </c>
      <c r="BY19" s="9">
        <f t="shared" si="42"/>
        <v>131</v>
      </c>
      <c r="BZ19" s="10">
        <f t="shared" si="43"/>
        <v>0.70337168309511366</v>
      </c>
      <c r="CA19" s="6"/>
      <c r="CB19" s="8">
        <f t="shared" si="44"/>
        <v>163.33333333333334</v>
      </c>
      <c r="CC19" s="6">
        <f t="shared" si="44"/>
        <v>0.46920912206649795</v>
      </c>
      <c r="CD19" s="9">
        <f t="shared" si="44"/>
        <v>186</v>
      </c>
      <c r="CE19" s="10">
        <f t="shared" si="44"/>
        <v>0.53079087793350199</v>
      </c>
    </row>
    <row r="20" spans="1:83">
      <c r="A20" s="50">
        <v>508</v>
      </c>
      <c r="B20" s="54">
        <v>6</v>
      </c>
      <c r="C20" s="30" t="s">
        <v>94</v>
      </c>
      <c r="D20" s="51" t="s">
        <v>0</v>
      </c>
      <c r="E20" s="51" t="s">
        <v>86</v>
      </c>
      <c r="F20" s="8">
        <v>980</v>
      </c>
      <c r="G20" s="1"/>
      <c r="H20" s="8">
        <f t="shared" si="10"/>
        <v>475</v>
      </c>
      <c r="I20" s="9">
        <v>308</v>
      </c>
      <c r="J20" s="6">
        <f t="shared" si="11"/>
        <v>0.6484210526315789</v>
      </c>
      <c r="K20" s="7"/>
      <c r="L20" s="9">
        <v>505</v>
      </c>
      <c r="M20" s="6">
        <f t="shared" si="12"/>
        <v>0.51530612244897955</v>
      </c>
      <c r="N20" s="9">
        <f t="shared" si="13"/>
        <v>475</v>
      </c>
      <c r="O20" s="10">
        <f t="shared" si="14"/>
        <v>0.48469387755102039</v>
      </c>
      <c r="P20" s="6"/>
      <c r="Q20" s="8">
        <v>905</v>
      </c>
      <c r="R20" s="1"/>
      <c r="S20" s="8">
        <f t="shared" si="15"/>
        <v>462</v>
      </c>
      <c r="T20" s="9">
        <v>288</v>
      </c>
      <c r="U20" s="6">
        <f t="shared" si="16"/>
        <v>0.62337662337662336</v>
      </c>
      <c r="V20" s="7"/>
      <c r="W20" s="9">
        <v>443</v>
      </c>
      <c r="X20" s="6">
        <f t="shared" si="17"/>
        <v>0.48950276243093921</v>
      </c>
      <c r="Y20" s="9">
        <f t="shared" si="18"/>
        <v>462</v>
      </c>
      <c r="Z20" s="10">
        <f t="shared" si="19"/>
        <v>0.51049723756906074</v>
      </c>
      <c r="AB20" s="8">
        <v>691</v>
      </c>
      <c r="AC20" s="1"/>
      <c r="AD20" s="8">
        <f t="shared" si="20"/>
        <v>380</v>
      </c>
      <c r="AE20" s="9">
        <v>275</v>
      </c>
      <c r="AF20" s="6">
        <f t="shared" si="21"/>
        <v>0.72368421052631582</v>
      </c>
      <c r="AG20" s="7"/>
      <c r="AH20" s="9">
        <v>311</v>
      </c>
      <c r="AI20" s="6">
        <f t="shared" si="22"/>
        <v>0.45007235890014474</v>
      </c>
      <c r="AJ20" s="9">
        <f t="shared" si="23"/>
        <v>380</v>
      </c>
      <c r="AK20" s="10">
        <f t="shared" si="24"/>
        <v>0.54992764109985526</v>
      </c>
      <c r="AM20" s="8">
        <v>678</v>
      </c>
      <c r="AN20" s="1"/>
      <c r="AO20" s="8">
        <f t="shared" si="25"/>
        <v>367</v>
      </c>
      <c r="AP20" s="9">
        <v>261</v>
      </c>
      <c r="AQ20" s="6">
        <f t="shared" si="26"/>
        <v>0.71117166212534055</v>
      </c>
      <c r="AR20" s="7"/>
      <c r="AS20" s="9">
        <v>311</v>
      </c>
      <c r="AT20" s="6">
        <f t="shared" si="27"/>
        <v>0.45870206489675514</v>
      </c>
      <c r="AU20" s="9">
        <f t="shared" si="28"/>
        <v>367</v>
      </c>
      <c r="AV20" s="10">
        <f t="shared" si="29"/>
        <v>0.54129793510324486</v>
      </c>
      <c r="AX20" s="8">
        <v>668</v>
      </c>
      <c r="AY20" s="1"/>
      <c r="AZ20" s="8">
        <f t="shared" si="30"/>
        <v>346</v>
      </c>
      <c r="BA20" s="9">
        <v>251</v>
      </c>
      <c r="BB20" s="6">
        <f t="shared" si="31"/>
        <v>0.72543352601156075</v>
      </c>
      <c r="BC20" s="7"/>
      <c r="BD20" s="9">
        <v>322</v>
      </c>
      <c r="BE20" s="6">
        <f t="shared" si="32"/>
        <v>0.4820359281437126</v>
      </c>
      <c r="BF20" s="9">
        <f t="shared" si="33"/>
        <v>346</v>
      </c>
      <c r="BG20" s="10">
        <f t="shared" si="34"/>
        <v>0.51796407185628746</v>
      </c>
      <c r="BI20" s="8">
        <f t="shared" si="35"/>
        <v>-10</v>
      </c>
      <c r="BJ20" s="6">
        <f t="shared" si="36"/>
        <v>-1.4749262536873156E-2</v>
      </c>
      <c r="BK20" s="10"/>
      <c r="BL20" s="8">
        <f t="shared" si="37"/>
        <v>-21</v>
      </c>
      <c r="BM20" s="6">
        <f t="shared" si="38"/>
        <v>-5.7220708446866483E-2</v>
      </c>
      <c r="BN20" s="9">
        <f t="shared" si="39"/>
        <v>-10</v>
      </c>
      <c r="BO20" s="10">
        <f t="shared" si="39"/>
        <v>1.4261863886220194E-2</v>
      </c>
      <c r="BP20" s="6"/>
      <c r="BQ20" s="8">
        <f t="shared" si="40"/>
        <v>11</v>
      </c>
      <c r="BR20" s="6">
        <f>BE20-AT20</f>
        <v>2.3333863246957465E-2</v>
      </c>
      <c r="BS20" s="9">
        <f t="shared" si="40"/>
        <v>-21</v>
      </c>
      <c r="BT20" s="10">
        <f t="shared" si="40"/>
        <v>-2.3333863246957409E-2</v>
      </c>
      <c r="BU20" s="6"/>
      <c r="BV20" s="8">
        <f t="shared" si="41"/>
        <v>679</v>
      </c>
      <c r="BW20" s="9"/>
      <c r="BX20" s="8">
        <f t="shared" si="42"/>
        <v>364.33333333333331</v>
      </c>
      <c r="BY20" s="9">
        <f t="shared" si="42"/>
        <v>262.33333333333331</v>
      </c>
      <c r="BZ20" s="10">
        <f t="shared" si="43"/>
        <v>0.72009646622107237</v>
      </c>
      <c r="CA20" s="6"/>
      <c r="CB20" s="8">
        <f t="shared" si="44"/>
        <v>314.66666666666669</v>
      </c>
      <c r="CC20" s="6">
        <f t="shared" si="44"/>
        <v>0.46360345064687086</v>
      </c>
      <c r="CD20" s="9">
        <f t="shared" si="44"/>
        <v>364.33333333333331</v>
      </c>
      <c r="CE20" s="10">
        <f t="shared" si="44"/>
        <v>0.53639654935312919</v>
      </c>
    </row>
    <row r="21" spans="1:83">
      <c r="A21" s="50">
        <v>508</v>
      </c>
      <c r="B21" s="54">
        <v>7</v>
      </c>
      <c r="C21" s="30" t="s">
        <v>95</v>
      </c>
      <c r="D21" s="51" t="s">
        <v>0</v>
      </c>
      <c r="E21" s="51" t="s">
        <v>87</v>
      </c>
      <c r="F21" s="8">
        <v>1689</v>
      </c>
      <c r="G21" s="1"/>
      <c r="H21" s="8">
        <f t="shared" si="10"/>
        <v>941</v>
      </c>
      <c r="I21" s="9">
        <v>684</v>
      </c>
      <c r="J21" s="6">
        <f t="shared" si="11"/>
        <v>0.72688629117959613</v>
      </c>
      <c r="K21" s="7"/>
      <c r="L21" s="9">
        <v>748</v>
      </c>
      <c r="M21" s="6">
        <f t="shared" si="12"/>
        <v>0.44286560094730609</v>
      </c>
      <c r="N21" s="9">
        <f t="shared" si="13"/>
        <v>941</v>
      </c>
      <c r="O21" s="10">
        <f t="shared" si="14"/>
        <v>0.55713439905269391</v>
      </c>
      <c r="P21" s="6"/>
      <c r="Q21" s="8">
        <v>1580</v>
      </c>
      <c r="R21" s="1"/>
      <c r="S21" s="8">
        <f t="shared" si="15"/>
        <v>924</v>
      </c>
      <c r="T21" s="9">
        <v>678</v>
      </c>
      <c r="U21" s="6">
        <f t="shared" si="16"/>
        <v>0.73376623376623373</v>
      </c>
      <c r="V21" s="7"/>
      <c r="W21" s="9">
        <v>656</v>
      </c>
      <c r="X21" s="6">
        <f t="shared" si="17"/>
        <v>0.41518987341772151</v>
      </c>
      <c r="Y21" s="9">
        <f t="shared" si="18"/>
        <v>924</v>
      </c>
      <c r="Z21" s="10">
        <f t="shared" si="19"/>
        <v>0.58481012658227849</v>
      </c>
      <c r="AB21" s="8">
        <v>1246</v>
      </c>
      <c r="AC21" s="1"/>
      <c r="AD21" s="8">
        <f t="shared" si="20"/>
        <v>752</v>
      </c>
      <c r="AE21" s="9">
        <v>534</v>
      </c>
      <c r="AF21" s="6">
        <f t="shared" si="21"/>
        <v>0.71010638297872342</v>
      </c>
      <c r="AG21" s="7"/>
      <c r="AH21" s="9">
        <v>494</v>
      </c>
      <c r="AI21" s="6">
        <f t="shared" si="22"/>
        <v>0.39646869983948635</v>
      </c>
      <c r="AJ21" s="9">
        <f t="shared" si="23"/>
        <v>752</v>
      </c>
      <c r="AK21" s="10">
        <f t="shared" si="24"/>
        <v>0.6035313001605136</v>
      </c>
      <c r="AM21" s="8">
        <v>1121</v>
      </c>
      <c r="AN21" s="1"/>
      <c r="AO21" s="8">
        <f t="shared" si="25"/>
        <v>665</v>
      </c>
      <c r="AP21" s="9">
        <v>470</v>
      </c>
      <c r="AQ21" s="6">
        <f t="shared" si="26"/>
        <v>0.70676691729323304</v>
      </c>
      <c r="AR21" s="7"/>
      <c r="AS21" s="9">
        <v>456</v>
      </c>
      <c r="AT21" s="6">
        <f t="shared" si="27"/>
        <v>0.40677966101694918</v>
      </c>
      <c r="AU21" s="9">
        <f t="shared" si="28"/>
        <v>665</v>
      </c>
      <c r="AV21" s="10">
        <f t="shared" si="29"/>
        <v>0.59322033898305082</v>
      </c>
      <c r="AX21" s="8">
        <v>1163</v>
      </c>
      <c r="AY21" s="1"/>
      <c r="AZ21" s="8">
        <f t="shared" si="30"/>
        <v>738</v>
      </c>
      <c r="BA21" s="9">
        <v>470</v>
      </c>
      <c r="BB21" s="6">
        <f t="shared" si="31"/>
        <v>0.63685636856368566</v>
      </c>
      <c r="BC21" s="7"/>
      <c r="BD21" s="9">
        <v>425</v>
      </c>
      <c r="BE21" s="6">
        <f t="shared" si="32"/>
        <v>0.3654342218400688</v>
      </c>
      <c r="BF21" s="9">
        <f t="shared" si="33"/>
        <v>738</v>
      </c>
      <c r="BG21" s="10">
        <f t="shared" si="34"/>
        <v>0.6345657781599312</v>
      </c>
      <c r="BI21" s="8">
        <f t="shared" si="35"/>
        <v>42</v>
      </c>
      <c r="BJ21" s="6">
        <f t="shared" si="36"/>
        <v>3.7466547725245318E-2</v>
      </c>
      <c r="BK21" s="10"/>
      <c r="BL21" s="8">
        <f t="shared" si="37"/>
        <v>73</v>
      </c>
      <c r="BM21" s="6">
        <f t="shared" si="38"/>
        <v>0.10977443609022557</v>
      </c>
      <c r="BN21" s="9">
        <f t="shared" si="39"/>
        <v>0</v>
      </c>
      <c r="BO21" s="10">
        <f t="shared" si="39"/>
        <v>-6.9910548729547384E-2</v>
      </c>
      <c r="BP21" s="6"/>
      <c r="BQ21" s="8">
        <f t="shared" si="40"/>
        <v>-31</v>
      </c>
      <c r="BR21" s="6">
        <f t="shared" si="40"/>
        <v>-4.1345439176880383E-2</v>
      </c>
      <c r="BS21" s="9">
        <f t="shared" si="40"/>
        <v>73</v>
      </c>
      <c r="BT21" s="10">
        <f t="shared" si="40"/>
        <v>4.1345439176880383E-2</v>
      </c>
      <c r="BU21" s="6"/>
      <c r="BV21" s="8">
        <f t="shared" si="41"/>
        <v>1176.6666666666667</v>
      </c>
      <c r="BW21" s="9"/>
      <c r="BX21" s="8">
        <f t="shared" si="42"/>
        <v>718.33333333333337</v>
      </c>
      <c r="BY21" s="9">
        <f t="shared" si="42"/>
        <v>491.33333333333331</v>
      </c>
      <c r="BZ21" s="10">
        <f t="shared" si="43"/>
        <v>0.68457655627854741</v>
      </c>
      <c r="CA21" s="6"/>
      <c r="CB21" s="8">
        <f t="shared" si="44"/>
        <v>458.33333333333331</v>
      </c>
      <c r="CC21" s="6">
        <f t="shared" si="44"/>
        <v>0.38956086089883479</v>
      </c>
      <c r="CD21" s="9">
        <f t="shared" si="44"/>
        <v>718.33333333333337</v>
      </c>
      <c r="CE21" s="10">
        <f t="shared" si="44"/>
        <v>0.61043913910116521</v>
      </c>
    </row>
    <row r="22" spans="1:83">
      <c r="A22" s="50">
        <v>502</v>
      </c>
      <c r="B22" s="54">
        <v>1</v>
      </c>
      <c r="C22" s="30" t="s">
        <v>18</v>
      </c>
      <c r="D22" s="51">
        <v>502</v>
      </c>
      <c r="E22" s="51" t="s">
        <v>73</v>
      </c>
      <c r="F22" s="8">
        <v>4073</v>
      </c>
      <c r="G22" s="1"/>
      <c r="H22" s="8">
        <f t="shared" si="10"/>
        <v>2845</v>
      </c>
      <c r="I22" s="9">
        <v>1805</v>
      </c>
      <c r="J22" s="6">
        <f t="shared" si="11"/>
        <v>0.63444639718804918</v>
      </c>
      <c r="K22" s="7"/>
      <c r="L22" s="9">
        <v>1228</v>
      </c>
      <c r="M22" s="6">
        <f t="shared" si="12"/>
        <v>0.30149766756690399</v>
      </c>
      <c r="N22" s="9">
        <f t="shared" si="13"/>
        <v>2845</v>
      </c>
      <c r="O22" s="10">
        <f t="shared" si="14"/>
        <v>0.69850233243309601</v>
      </c>
      <c r="P22" s="6"/>
      <c r="Q22" s="8">
        <v>3737</v>
      </c>
      <c r="R22" s="1"/>
      <c r="S22" s="8">
        <f t="shared" si="15"/>
        <v>2589</v>
      </c>
      <c r="T22" s="9">
        <v>1874</v>
      </c>
      <c r="U22" s="6">
        <f t="shared" si="16"/>
        <v>0.723831595210506</v>
      </c>
      <c r="V22" s="7"/>
      <c r="W22" s="9">
        <v>1148</v>
      </c>
      <c r="X22" s="6">
        <f t="shared" si="17"/>
        <v>0.30719828739630722</v>
      </c>
      <c r="Y22" s="9">
        <f t="shared" si="18"/>
        <v>2589</v>
      </c>
      <c r="Z22" s="10">
        <f t="shared" si="19"/>
        <v>0.69280171260369283</v>
      </c>
      <c r="AB22" s="8">
        <v>2370</v>
      </c>
      <c r="AC22" s="1"/>
      <c r="AD22" s="8">
        <f t="shared" si="20"/>
        <v>1640</v>
      </c>
      <c r="AE22" s="9">
        <v>1238</v>
      </c>
      <c r="AF22" s="6">
        <f t="shared" si="21"/>
        <v>0.75487804878048781</v>
      </c>
      <c r="AG22" s="7"/>
      <c r="AH22" s="9">
        <v>730</v>
      </c>
      <c r="AI22" s="6">
        <f t="shared" si="22"/>
        <v>0.30801687763713081</v>
      </c>
      <c r="AJ22" s="9">
        <f t="shared" si="23"/>
        <v>1640</v>
      </c>
      <c r="AK22" s="10">
        <f t="shared" si="24"/>
        <v>0.69198312236286919</v>
      </c>
      <c r="AM22" s="8">
        <v>2264</v>
      </c>
      <c r="AN22" s="1"/>
      <c r="AO22" s="8">
        <f t="shared" si="25"/>
        <v>1582</v>
      </c>
      <c r="AP22" s="9">
        <v>1102</v>
      </c>
      <c r="AQ22" s="6">
        <f t="shared" si="26"/>
        <v>0.69658659924146649</v>
      </c>
      <c r="AR22" s="7"/>
      <c r="AS22" s="9">
        <v>682</v>
      </c>
      <c r="AT22" s="6">
        <f t="shared" si="27"/>
        <v>0.30123674911660775</v>
      </c>
      <c r="AU22" s="9">
        <f t="shared" si="28"/>
        <v>1582</v>
      </c>
      <c r="AV22" s="10">
        <f t="shared" si="29"/>
        <v>0.6987632508833922</v>
      </c>
      <c r="AX22" s="8">
        <v>2283</v>
      </c>
      <c r="AY22" s="1"/>
      <c r="AZ22" s="8">
        <f t="shared" si="30"/>
        <v>1664</v>
      </c>
      <c r="BA22" s="9">
        <v>1089</v>
      </c>
      <c r="BB22" s="6">
        <f t="shared" si="31"/>
        <v>0.65444711538461542</v>
      </c>
      <c r="BC22" s="7"/>
      <c r="BD22" s="9">
        <v>619</v>
      </c>
      <c r="BE22" s="6">
        <f t="shared" si="32"/>
        <v>0.27113447218572057</v>
      </c>
      <c r="BF22" s="9">
        <f t="shared" si="33"/>
        <v>1664</v>
      </c>
      <c r="BG22" s="10">
        <f t="shared" si="34"/>
        <v>0.72886552781427949</v>
      </c>
      <c r="BI22" s="8">
        <f t="shared" si="35"/>
        <v>19</v>
      </c>
      <c r="BJ22" s="6">
        <f t="shared" si="36"/>
        <v>8.3922261484098946E-3</v>
      </c>
      <c r="BK22" s="10"/>
      <c r="BL22" s="8">
        <f t="shared" si="37"/>
        <v>82</v>
      </c>
      <c r="BM22" s="6">
        <f t="shared" si="38"/>
        <v>5.1833122629582805E-2</v>
      </c>
      <c r="BN22" s="9">
        <f t="shared" si="39"/>
        <v>-13</v>
      </c>
      <c r="BO22" s="10">
        <f t="shared" si="39"/>
        <v>-4.2139483856851068E-2</v>
      </c>
      <c r="BP22" s="6"/>
      <c r="BQ22" s="8">
        <f t="shared" si="40"/>
        <v>-63</v>
      </c>
      <c r="BR22" s="6">
        <f t="shared" si="40"/>
        <v>-3.0102276930887184E-2</v>
      </c>
      <c r="BS22" s="9">
        <f t="shared" si="40"/>
        <v>82</v>
      </c>
      <c r="BT22" s="10">
        <f t="shared" si="40"/>
        <v>3.0102276930887295E-2</v>
      </c>
      <c r="BU22" s="6"/>
      <c r="BV22" s="8">
        <f t="shared" si="41"/>
        <v>2305.6666666666665</v>
      </c>
      <c r="BW22" s="9"/>
      <c r="BX22" s="8">
        <f t="shared" si="42"/>
        <v>1628.6666666666667</v>
      </c>
      <c r="BY22" s="9">
        <f t="shared" si="42"/>
        <v>1143</v>
      </c>
      <c r="BZ22" s="10">
        <f t="shared" si="43"/>
        <v>0.7019705878021899</v>
      </c>
      <c r="CA22" s="6"/>
      <c r="CB22" s="8">
        <f t="shared" si="44"/>
        <v>677</v>
      </c>
      <c r="CC22" s="6">
        <f t="shared" si="44"/>
        <v>0.29346269964648636</v>
      </c>
      <c r="CD22" s="9">
        <f t="shared" si="44"/>
        <v>1628.6666666666667</v>
      </c>
      <c r="CE22" s="10">
        <f t="shared" si="44"/>
        <v>0.70653730035351359</v>
      </c>
    </row>
    <row r="23" spans="1:83">
      <c r="A23" s="50">
        <v>532</v>
      </c>
      <c r="B23" s="54">
        <v>1</v>
      </c>
      <c r="C23" s="30" t="s">
        <v>31</v>
      </c>
      <c r="D23" s="51">
        <v>532</v>
      </c>
      <c r="E23" s="51" t="s">
        <v>74</v>
      </c>
      <c r="F23" s="8">
        <v>3630</v>
      </c>
      <c r="G23" s="1"/>
      <c r="H23" s="8">
        <f t="shared" si="10"/>
        <v>2311</v>
      </c>
      <c r="I23" s="9">
        <v>1712</v>
      </c>
      <c r="J23" s="6">
        <f t="shared" si="11"/>
        <v>0.74080484638684552</v>
      </c>
      <c r="K23" s="7"/>
      <c r="L23" s="9">
        <v>1319</v>
      </c>
      <c r="M23" s="6">
        <f t="shared" si="12"/>
        <v>0.36336088154269974</v>
      </c>
      <c r="N23" s="9">
        <f t="shared" si="13"/>
        <v>2311</v>
      </c>
      <c r="O23" s="10">
        <f t="shared" si="14"/>
        <v>0.63663911845730026</v>
      </c>
      <c r="P23" s="6"/>
      <c r="Q23" s="8">
        <v>2517</v>
      </c>
      <c r="R23" s="1"/>
      <c r="S23" s="8">
        <f t="shared" si="15"/>
        <v>1425</v>
      </c>
      <c r="T23" s="9">
        <v>1047</v>
      </c>
      <c r="U23" s="6">
        <f t="shared" si="16"/>
        <v>0.73473684210526313</v>
      </c>
      <c r="V23" s="7"/>
      <c r="W23" s="9">
        <v>1092</v>
      </c>
      <c r="X23" s="6">
        <f t="shared" si="17"/>
        <v>0.43384982121573301</v>
      </c>
      <c r="Y23" s="9">
        <f t="shared" si="18"/>
        <v>1425</v>
      </c>
      <c r="Z23" s="10">
        <f t="shared" si="19"/>
        <v>0.56615017878426699</v>
      </c>
      <c r="AB23" s="8">
        <v>1870</v>
      </c>
      <c r="AC23" s="1"/>
      <c r="AD23" s="8">
        <f t="shared" si="20"/>
        <v>1185</v>
      </c>
      <c r="AE23" s="9">
        <v>931</v>
      </c>
      <c r="AF23" s="6">
        <f t="shared" si="21"/>
        <v>0.78565400843881861</v>
      </c>
      <c r="AG23" s="7"/>
      <c r="AH23" s="9">
        <v>685</v>
      </c>
      <c r="AI23" s="6">
        <f t="shared" si="22"/>
        <v>0.36631016042780751</v>
      </c>
      <c r="AJ23" s="9">
        <f t="shared" si="23"/>
        <v>1185</v>
      </c>
      <c r="AK23" s="10">
        <f t="shared" si="24"/>
        <v>0.63368983957219249</v>
      </c>
      <c r="AM23" s="8">
        <v>1786</v>
      </c>
      <c r="AN23" s="1"/>
      <c r="AO23" s="8">
        <f t="shared" si="25"/>
        <v>1135</v>
      </c>
      <c r="AP23" s="9">
        <v>833</v>
      </c>
      <c r="AQ23" s="6">
        <f t="shared" si="26"/>
        <v>0.73392070484581495</v>
      </c>
      <c r="AR23" s="7"/>
      <c r="AS23" s="9">
        <v>651</v>
      </c>
      <c r="AT23" s="6">
        <f t="shared" si="27"/>
        <v>0.36450167973124298</v>
      </c>
      <c r="AU23" s="9">
        <f t="shared" si="28"/>
        <v>1135</v>
      </c>
      <c r="AV23" s="10">
        <f t="shared" si="29"/>
        <v>0.63549832026875697</v>
      </c>
      <c r="AX23" s="8">
        <v>1739</v>
      </c>
      <c r="AY23" s="1"/>
      <c r="AZ23" s="8">
        <f t="shared" si="30"/>
        <v>1076</v>
      </c>
      <c r="BA23" s="9">
        <v>812</v>
      </c>
      <c r="BB23" s="6">
        <f t="shared" si="31"/>
        <v>0.75464684014869887</v>
      </c>
      <c r="BC23" s="7"/>
      <c r="BD23" s="9">
        <v>663</v>
      </c>
      <c r="BE23" s="6">
        <f t="shared" si="32"/>
        <v>0.38125359401955145</v>
      </c>
      <c r="BF23" s="9">
        <f t="shared" si="33"/>
        <v>1076</v>
      </c>
      <c r="BG23" s="10">
        <f t="shared" si="34"/>
        <v>0.6187464059804485</v>
      </c>
      <c r="BI23" s="8">
        <f t="shared" si="35"/>
        <v>-47</v>
      </c>
      <c r="BJ23" s="6">
        <f t="shared" si="36"/>
        <v>-2.6315789473684209E-2</v>
      </c>
      <c r="BK23" s="10"/>
      <c r="BL23" s="8">
        <f t="shared" si="37"/>
        <v>-59</v>
      </c>
      <c r="BM23" s="6">
        <f t="shared" si="38"/>
        <v>-5.1982378854625554E-2</v>
      </c>
      <c r="BN23" s="9">
        <f t="shared" si="39"/>
        <v>-21</v>
      </c>
      <c r="BO23" s="10">
        <f t="shared" si="39"/>
        <v>2.0726135302883919E-2</v>
      </c>
      <c r="BP23" s="6"/>
      <c r="BQ23" s="8">
        <f t="shared" si="40"/>
        <v>12</v>
      </c>
      <c r="BR23" s="6">
        <f t="shared" si="40"/>
        <v>1.6751914288308467E-2</v>
      </c>
      <c r="BS23" s="9">
        <f t="shared" si="40"/>
        <v>-59</v>
      </c>
      <c r="BT23" s="10">
        <f t="shared" si="40"/>
        <v>-1.6751914288308467E-2</v>
      </c>
      <c r="BU23" s="6"/>
      <c r="BV23" s="8">
        <f t="shared" si="41"/>
        <v>1798.3333333333333</v>
      </c>
      <c r="BW23" s="9"/>
      <c r="BX23" s="8">
        <f t="shared" si="42"/>
        <v>1132</v>
      </c>
      <c r="BY23" s="9">
        <f t="shared" si="42"/>
        <v>858.66666666666663</v>
      </c>
      <c r="BZ23" s="10">
        <f t="shared" si="43"/>
        <v>0.75807385114444414</v>
      </c>
      <c r="CA23" s="6"/>
      <c r="CB23" s="8">
        <f t="shared" si="44"/>
        <v>666.33333333333337</v>
      </c>
      <c r="CC23" s="6">
        <f t="shared" si="44"/>
        <v>0.37068847805953392</v>
      </c>
      <c r="CD23" s="9">
        <f t="shared" si="44"/>
        <v>1132</v>
      </c>
      <c r="CE23" s="10">
        <f t="shared" si="44"/>
        <v>0.62931152194046602</v>
      </c>
    </row>
    <row r="24" spans="1:83">
      <c r="A24" s="50">
        <v>507</v>
      </c>
      <c r="B24" s="54">
        <v>1</v>
      </c>
      <c r="C24" s="30" t="s">
        <v>16</v>
      </c>
      <c r="D24" s="51">
        <v>507</v>
      </c>
      <c r="E24" s="51" t="s">
        <v>75</v>
      </c>
      <c r="F24" s="8">
        <v>335</v>
      </c>
      <c r="G24" s="1"/>
      <c r="H24" s="8">
        <f t="shared" si="10"/>
        <v>177</v>
      </c>
      <c r="I24" s="9">
        <v>128</v>
      </c>
      <c r="J24" s="6">
        <f t="shared" si="11"/>
        <v>0.7231638418079096</v>
      </c>
      <c r="K24" s="7"/>
      <c r="L24" s="9">
        <v>158</v>
      </c>
      <c r="M24" s="6">
        <f t="shared" si="12"/>
        <v>0.4716417910447761</v>
      </c>
      <c r="N24" s="9">
        <f t="shared" si="13"/>
        <v>177</v>
      </c>
      <c r="O24" s="10">
        <f t="shared" si="14"/>
        <v>0.5283582089552239</v>
      </c>
      <c r="P24" s="6"/>
      <c r="Q24" s="8">
        <v>304</v>
      </c>
      <c r="R24" s="1"/>
      <c r="S24" s="8">
        <f t="shared" si="15"/>
        <v>168</v>
      </c>
      <c r="T24" s="9">
        <v>110</v>
      </c>
      <c r="U24" s="6">
        <f t="shared" si="16"/>
        <v>0.65476190476190477</v>
      </c>
      <c r="V24" s="7"/>
      <c r="W24" s="9">
        <v>136</v>
      </c>
      <c r="X24" s="6">
        <f t="shared" si="17"/>
        <v>0.44736842105263158</v>
      </c>
      <c r="Y24" s="9">
        <f t="shared" si="18"/>
        <v>168</v>
      </c>
      <c r="Z24" s="10">
        <f t="shared" si="19"/>
        <v>0.55263157894736847</v>
      </c>
      <c r="AB24" s="8">
        <v>296</v>
      </c>
      <c r="AC24" s="1"/>
      <c r="AD24" s="8">
        <f t="shared" si="20"/>
        <v>175</v>
      </c>
      <c r="AE24" s="9">
        <v>119</v>
      </c>
      <c r="AF24" s="6">
        <f t="shared" si="21"/>
        <v>0.68</v>
      </c>
      <c r="AG24" s="7"/>
      <c r="AH24" s="9">
        <v>121</v>
      </c>
      <c r="AI24" s="6">
        <f t="shared" si="22"/>
        <v>0.40878378378378377</v>
      </c>
      <c r="AJ24" s="9">
        <f t="shared" si="23"/>
        <v>175</v>
      </c>
      <c r="AK24" s="10">
        <f t="shared" si="24"/>
        <v>0.59121621621621623</v>
      </c>
      <c r="AM24" s="8">
        <v>265</v>
      </c>
      <c r="AN24" s="1"/>
      <c r="AO24" s="8">
        <f t="shared" si="25"/>
        <v>141</v>
      </c>
      <c r="AP24" s="9">
        <v>95</v>
      </c>
      <c r="AQ24" s="6">
        <f t="shared" si="26"/>
        <v>0.67375886524822692</v>
      </c>
      <c r="AR24" s="7"/>
      <c r="AS24" s="9">
        <v>124</v>
      </c>
      <c r="AT24" s="6">
        <f t="shared" si="27"/>
        <v>0.4679245283018868</v>
      </c>
      <c r="AU24" s="9">
        <f t="shared" si="28"/>
        <v>141</v>
      </c>
      <c r="AV24" s="10">
        <f t="shared" si="29"/>
        <v>0.5320754716981132</v>
      </c>
      <c r="AX24" s="8">
        <v>235</v>
      </c>
      <c r="AY24" s="1"/>
      <c r="AZ24" s="8">
        <f t="shared" si="30"/>
        <v>144</v>
      </c>
      <c r="BA24" s="9">
        <v>84</v>
      </c>
      <c r="BB24" s="6">
        <f t="shared" si="31"/>
        <v>0.58333333333333337</v>
      </c>
      <c r="BC24" s="7"/>
      <c r="BD24" s="9">
        <v>91</v>
      </c>
      <c r="BE24" s="6">
        <f t="shared" si="32"/>
        <v>0.38723404255319149</v>
      </c>
      <c r="BF24" s="9">
        <f t="shared" si="33"/>
        <v>144</v>
      </c>
      <c r="BG24" s="10">
        <f t="shared" si="34"/>
        <v>0.61276595744680851</v>
      </c>
      <c r="BI24" s="8">
        <f t="shared" si="35"/>
        <v>-30</v>
      </c>
      <c r="BJ24" s="6">
        <f t="shared" si="36"/>
        <v>-0.11320754716981132</v>
      </c>
      <c r="BK24" s="10"/>
      <c r="BL24" s="8">
        <f t="shared" si="37"/>
        <v>3</v>
      </c>
      <c r="BM24" s="6">
        <f t="shared" si="38"/>
        <v>2.1276595744680851E-2</v>
      </c>
      <c r="BN24" s="9">
        <f t="shared" si="39"/>
        <v>-11</v>
      </c>
      <c r="BO24" s="10">
        <f t="shared" si="39"/>
        <v>-9.0425531914893553E-2</v>
      </c>
      <c r="BP24" s="6"/>
      <c r="BQ24" s="8">
        <f t="shared" si="40"/>
        <v>-33</v>
      </c>
      <c r="BR24" s="6">
        <f t="shared" si="40"/>
        <v>-8.0690485748695306E-2</v>
      </c>
      <c r="BS24" s="9">
        <f t="shared" si="40"/>
        <v>3</v>
      </c>
      <c r="BT24" s="10">
        <f t="shared" si="40"/>
        <v>8.0690485748695306E-2</v>
      </c>
      <c r="BU24" s="6"/>
      <c r="BV24" s="8">
        <f t="shared" si="41"/>
        <v>265.33333333333331</v>
      </c>
      <c r="BW24" s="9"/>
      <c r="BX24" s="8">
        <f t="shared" si="42"/>
        <v>153.33333333333334</v>
      </c>
      <c r="BY24" s="9">
        <f t="shared" si="42"/>
        <v>99.333333333333329</v>
      </c>
      <c r="BZ24" s="10">
        <f t="shared" si="43"/>
        <v>0.64569739952718674</v>
      </c>
      <c r="CA24" s="6"/>
      <c r="CB24" s="8">
        <f t="shared" si="44"/>
        <v>112</v>
      </c>
      <c r="CC24" s="6">
        <f t="shared" si="44"/>
        <v>0.421314118212954</v>
      </c>
      <c r="CD24" s="9">
        <f t="shared" si="44"/>
        <v>153.33333333333334</v>
      </c>
      <c r="CE24" s="10">
        <f t="shared" si="44"/>
        <v>0.57868588178704605</v>
      </c>
    </row>
    <row r="25" spans="1:83">
      <c r="A25" s="50">
        <v>509</v>
      </c>
      <c r="B25" s="54">
        <v>1</v>
      </c>
      <c r="C25" s="30" t="s">
        <v>19</v>
      </c>
      <c r="D25" s="51">
        <v>509</v>
      </c>
      <c r="E25" s="51" t="s">
        <v>19</v>
      </c>
      <c r="F25" s="8">
        <v>2307</v>
      </c>
      <c r="G25" s="1"/>
      <c r="H25" s="8">
        <f t="shared" si="10"/>
        <v>1605</v>
      </c>
      <c r="I25" s="9">
        <v>970</v>
      </c>
      <c r="J25" s="6">
        <f t="shared" si="11"/>
        <v>0.60436137071651086</v>
      </c>
      <c r="K25" s="7"/>
      <c r="L25" s="9">
        <v>702</v>
      </c>
      <c r="M25" s="6">
        <f t="shared" si="12"/>
        <v>0.30429128738621586</v>
      </c>
      <c r="N25" s="9">
        <f t="shared" si="13"/>
        <v>1605</v>
      </c>
      <c r="O25" s="10">
        <f t="shared" si="14"/>
        <v>0.69570871261378409</v>
      </c>
      <c r="P25" s="6"/>
      <c r="Q25" s="8">
        <v>2112</v>
      </c>
      <c r="R25" s="1"/>
      <c r="S25" s="8">
        <f t="shared" si="15"/>
        <v>1394</v>
      </c>
      <c r="T25" s="9">
        <v>838</v>
      </c>
      <c r="U25" s="6">
        <f t="shared" si="16"/>
        <v>0.60114777618364423</v>
      </c>
      <c r="V25" s="7"/>
      <c r="W25" s="9">
        <v>718</v>
      </c>
      <c r="X25" s="6">
        <f t="shared" si="17"/>
        <v>0.33996212121212122</v>
      </c>
      <c r="Y25" s="9">
        <f t="shared" si="18"/>
        <v>1394</v>
      </c>
      <c r="Z25" s="10">
        <f t="shared" si="19"/>
        <v>0.66003787878787878</v>
      </c>
      <c r="AB25" s="8">
        <v>1587</v>
      </c>
      <c r="AC25" s="1"/>
      <c r="AD25" s="8">
        <f t="shared" si="20"/>
        <v>1063</v>
      </c>
      <c r="AE25" s="9">
        <v>615</v>
      </c>
      <c r="AF25" s="6">
        <f t="shared" si="21"/>
        <v>0.5785512699905927</v>
      </c>
      <c r="AG25" s="7"/>
      <c r="AH25" s="9">
        <v>524</v>
      </c>
      <c r="AI25" s="6">
        <f t="shared" si="22"/>
        <v>0.33018273471959675</v>
      </c>
      <c r="AJ25" s="9">
        <f t="shared" si="23"/>
        <v>1063</v>
      </c>
      <c r="AK25" s="10">
        <f t="shared" si="24"/>
        <v>0.66981726528040331</v>
      </c>
      <c r="AM25" s="8">
        <v>1552</v>
      </c>
      <c r="AN25" s="1"/>
      <c r="AO25" s="8">
        <f t="shared" si="25"/>
        <v>1019</v>
      </c>
      <c r="AP25" s="9">
        <v>615</v>
      </c>
      <c r="AQ25" s="6">
        <f t="shared" si="26"/>
        <v>0.60353287536800782</v>
      </c>
      <c r="AR25" s="7"/>
      <c r="AS25" s="9">
        <v>533</v>
      </c>
      <c r="AT25" s="6">
        <f t="shared" si="27"/>
        <v>0.34342783505154639</v>
      </c>
      <c r="AU25" s="9">
        <f t="shared" si="28"/>
        <v>1019</v>
      </c>
      <c r="AV25" s="10">
        <f t="shared" si="29"/>
        <v>0.65657216494845361</v>
      </c>
      <c r="AX25" s="8">
        <v>1372</v>
      </c>
      <c r="AY25" s="1"/>
      <c r="AZ25" s="8">
        <f t="shared" si="30"/>
        <v>946</v>
      </c>
      <c r="BA25" s="9">
        <v>598</v>
      </c>
      <c r="BB25" s="6">
        <f t="shared" si="31"/>
        <v>0.63213530655391126</v>
      </c>
      <c r="BC25" s="7"/>
      <c r="BD25" s="9">
        <v>426</v>
      </c>
      <c r="BE25" s="6">
        <f t="shared" si="32"/>
        <v>0.31049562682215742</v>
      </c>
      <c r="BF25" s="9">
        <f t="shared" si="33"/>
        <v>946</v>
      </c>
      <c r="BG25" s="10">
        <f t="shared" si="34"/>
        <v>0.68950437317784252</v>
      </c>
      <c r="BI25" s="8">
        <f t="shared" si="35"/>
        <v>-180</v>
      </c>
      <c r="BJ25" s="6">
        <f t="shared" si="36"/>
        <v>-0.11597938144329897</v>
      </c>
      <c r="BK25" s="10"/>
      <c r="BL25" s="8">
        <f t="shared" si="37"/>
        <v>-73</v>
      </c>
      <c r="BM25" s="6">
        <f t="shared" si="38"/>
        <v>-7.163886162904809E-2</v>
      </c>
      <c r="BN25" s="9">
        <f t="shared" si="39"/>
        <v>-17</v>
      </c>
      <c r="BO25" s="10">
        <f t="shared" si="39"/>
        <v>2.8602431185903443E-2</v>
      </c>
      <c r="BP25" s="6"/>
      <c r="BQ25" s="8">
        <f t="shared" si="40"/>
        <v>-107</v>
      </c>
      <c r="BR25" s="6">
        <f t="shared" si="40"/>
        <v>-3.2932208229388971E-2</v>
      </c>
      <c r="BS25" s="9">
        <f t="shared" si="40"/>
        <v>-73</v>
      </c>
      <c r="BT25" s="10">
        <f t="shared" si="40"/>
        <v>3.2932208229388915E-2</v>
      </c>
      <c r="BU25" s="6"/>
      <c r="BV25" s="8">
        <f t="shared" si="41"/>
        <v>1503.6666666666667</v>
      </c>
      <c r="BW25" s="9"/>
      <c r="BX25" s="8">
        <f t="shared" si="42"/>
        <v>1009.3333333333334</v>
      </c>
      <c r="BY25" s="9">
        <f t="shared" si="42"/>
        <v>609.33333333333337</v>
      </c>
      <c r="BZ25" s="10">
        <f t="shared" si="43"/>
        <v>0.60473981730417059</v>
      </c>
      <c r="CA25" s="6"/>
      <c r="CB25" s="8">
        <f t="shared" si="44"/>
        <v>494.33333333333331</v>
      </c>
      <c r="CC25" s="6">
        <f t="shared" si="44"/>
        <v>0.32803539886443356</v>
      </c>
      <c r="CD25" s="9">
        <f t="shared" si="44"/>
        <v>1009.3333333333334</v>
      </c>
      <c r="CE25" s="10">
        <f t="shared" si="44"/>
        <v>0.67196460113556655</v>
      </c>
    </row>
    <row r="26" spans="1:83">
      <c r="A26" s="50">
        <v>512</v>
      </c>
      <c r="B26" s="54">
        <v>1</v>
      </c>
      <c r="C26" s="30" t="s">
        <v>20</v>
      </c>
      <c r="D26" s="51">
        <v>512</v>
      </c>
      <c r="E26" s="51" t="s">
        <v>20</v>
      </c>
      <c r="F26" s="8">
        <v>2121</v>
      </c>
      <c r="G26" s="1"/>
      <c r="H26" s="8">
        <f t="shared" si="10"/>
        <v>1290</v>
      </c>
      <c r="I26" s="9">
        <v>789</v>
      </c>
      <c r="J26" s="6">
        <f t="shared" si="11"/>
        <v>0.61162790697674418</v>
      </c>
      <c r="K26" s="7"/>
      <c r="L26" s="9">
        <v>831</v>
      </c>
      <c r="M26" s="6">
        <f t="shared" si="12"/>
        <v>0.39179632248939178</v>
      </c>
      <c r="N26" s="9">
        <f t="shared" si="13"/>
        <v>1290</v>
      </c>
      <c r="O26" s="10">
        <f t="shared" si="14"/>
        <v>0.60820367751060822</v>
      </c>
      <c r="P26" s="6"/>
      <c r="Q26" s="8">
        <v>1993</v>
      </c>
      <c r="R26" s="1"/>
      <c r="S26" s="8">
        <f t="shared" si="15"/>
        <v>1141</v>
      </c>
      <c r="T26" s="9">
        <v>676</v>
      </c>
      <c r="U26" s="6">
        <f t="shared" si="16"/>
        <v>0.59246275197195442</v>
      </c>
      <c r="V26" s="7"/>
      <c r="W26" s="9">
        <v>852</v>
      </c>
      <c r="X26" s="6">
        <f t="shared" si="17"/>
        <v>0.42749623682890114</v>
      </c>
      <c r="Y26" s="9">
        <f t="shared" si="18"/>
        <v>1141</v>
      </c>
      <c r="Z26" s="10">
        <f t="shared" si="19"/>
        <v>0.57250376317109886</v>
      </c>
      <c r="AB26" s="8">
        <v>1732</v>
      </c>
      <c r="AC26" s="1"/>
      <c r="AD26" s="8">
        <f t="shared" si="20"/>
        <v>1030</v>
      </c>
      <c r="AE26" s="9">
        <v>702</v>
      </c>
      <c r="AF26" s="6">
        <f t="shared" si="21"/>
        <v>0.68155339805825244</v>
      </c>
      <c r="AG26" s="7"/>
      <c r="AH26" s="9">
        <v>702</v>
      </c>
      <c r="AI26" s="6">
        <f t="shared" si="22"/>
        <v>0.40531177829099307</v>
      </c>
      <c r="AJ26" s="9">
        <f t="shared" si="23"/>
        <v>1030</v>
      </c>
      <c r="AK26" s="10">
        <f t="shared" si="24"/>
        <v>0.59468822170900693</v>
      </c>
      <c r="AM26" s="8">
        <v>1559</v>
      </c>
      <c r="AN26" s="1"/>
      <c r="AO26" s="8">
        <f t="shared" si="25"/>
        <v>923</v>
      </c>
      <c r="AP26" s="9">
        <v>589</v>
      </c>
      <c r="AQ26" s="6">
        <f t="shared" si="26"/>
        <v>0.63813651137594796</v>
      </c>
      <c r="AR26" s="7"/>
      <c r="AS26" s="9">
        <v>636</v>
      </c>
      <c r="AT26" s="6">
        <f t="shared" si="27"/>
        <v>0.40795381654906993</v>
      </c>
      <c r="AU26" s="9">
        <f t="shared" si="28"/>
        <v>923</v>
      </c>
      <c r="AV26" s="10">
        <f t="shared" si="29"/>
        <v>0.59204618345093007</v>
      </c>
      <c r="AX26" s="8">
        <v>1659</v>
      </c>
      <c r="AY26" s="1"/>
      <c r="AZ26" s="8">
        <f t="shared" si="30"/>
        <v>1034</v>
      </c>
      <c r="BA26" s="9">
        <v>671</v>
      </c>
      <c r="BB26" s="6">
        <f t="shared" si="31"/>
        <v>0.64893617021276595</v>
      </c>
      <c r="BC26" s="7"/>
      <c r="BD26" s="9">
        <v>625</v>
      </c>
      <c r="BE26" s="6">
        <f t="shared" si="32"/>
        <v>0.37673297166968051</v>
      </c>
      <c r="BF26" s="9">
        <f t="shared" si="33"/>
        <v>1034</v>
      </c>
      <c r="BG26" s="10">
        <f t="shared" si="34"/>
        <v>0.62326702833031944</v>
      </c>
      <c r="BI26" s="8">
        <f t="shared" si="35"/>
        <v>100</v>
      </c>
      <c r="BJ26" s="6">
        <f t="shared" si="36"/>
        <v>6.4143681847338041E-2</v>
      </c>
      <c r="BK26" s="10"/>
      <c r="BL26" s="8">
        <f t="shared" si="37"/>
        <v>111</v>
      </c>
      <c r="BM26" s="6">
        <f t="shared" si="38"/>
        <v>0.12026002166847237</v>
      </c>
      <c r="BN26" s="9">
        <f t="shared" si="39"/>
        <v>82</v>
      </c>
      <c r="BO26" s="10">
        <f t="shared" si="39"/>
        <v>1.0799658836817994E-2</v>
      </c>
      <c r="BP26" s="6"/>
      <c r="BQ26" s="8">
        <f t="shared" si="40"/>
        <v>-11</v>
      </c>
      <c r="BR26" s="6">
        <f t="shared" si="40"/>
        <v>-3.122084487938942E-2</v>
      </c>
      <c r="BS26" s="9">
        <f t="shared" si="40"/>
        <v>111</v>
      </c>
      <c r="BT26" s="10">
        <f t="shared" si="40"/>
        <v>3.1220844879389364E-2</v>
      </c>
      <c r="BU26" s="6"/>
      <c r="BV26" s="8">
        <f t="shared" si="41"/>
        <v>1650</v>
      </c>
      <c r="BW26" s="9"/>
      <c r="BX26" s="8">
        <f t="shared" si="42"/>
        <v>995.66666666666663</v>
      </c>
      <c r="BY26" s="9">
        <f t="shared" si="42"/>
        <v>654</v>
      </c>
      <c r="BZ26" s="10">
        <f t="shared" si="43"/>
        <v>0.65620869321565545</v>
      </c>
      <c r="CA26" s="6"/>
      <c r="CB26" s="8">
        <f t="shared" si="44"/>
        <v>654.33333333333337</v>
      </c>
      <c r="CC26" s="6">
        <f t="shared" si="44"/>
        <v>0.39666618883658117</v>
      </c>
      <c r="CD26" s="9">
        <f t="shared" si="44"/>
        <v>995.66666666666663</v>
      </c>
      <c r="CE26" s="10">
        <f t="shared" si="44"/>
        <v>0.60333381116341889</v>
      </c>
    </row>
    <row r="27" spans="1:83">
      <c r="A27" s="50">
        <v>540</v>
      </c>
      <c r="B27" s="54">
        <v>1</v>
      </c>
      <c r="C27" s="30" t="s">
        <v>21</v>
      </c>
      <c r="D27" s="51">
        <v>540</v>
      </c>
      <c r="E27" s="51" t="s">
        <v>21</v>
      </c>
      <c r="F27" s="8">
        <v>1292</v>
      </c>
      <c r="G27" s="1"/>
      <c r="H27" s="8">
        <f t="shared" si="10"/>
        <v>794</v>
      </c>
      <c r="I27" s="9">
        <v>479</v>
      </c>
      <c r="J27" s="6">
        <f t="shared" si="11"/>
        <v>0.60327455919395467</v>
      </c>
      <c r="K27" s="7"/>
      <c r="L27" s="9">
        <v>498</v>
      </c>
      <c r="M27" s="6">
        <f t="shared" si="12"/>
        <v>0.38544891640866874</v>
      </c>
      <c r="N27" s="9">
        <f t="shared" si="13"/>
        <v>794</v>
      </c>
      <c r="O27" s="10">
        <f t="shared" si="14"/>
        <v>0.61455108359133126</v>
      </c>
      <c r="P27" s="6"/>
      <c r="Q27" s="8">
        <v>1191</v>
      </c>
      <c r="R27" s="1"/>
      <c r="S27" s="8">
        <f t="shared" si="15"/>
        <v>693</v>
      </c>
      <c r="T27" s="9">
        <v>406</v>
      </c>
      <c r="U27" s="6">
        <f t="shared" si="16"/>
        <v>0.58585858585858586</v>
      </c>
      <c r="V27" s="7"/>
      <c r="W27" s="9">
        <v>498</v>
      </c>
      <c r="X27" s="6">
        <f t="shared" si="17"/>
        <v>0.41813602015113349</v>
      </c>
      <c r="Y27" s="9">
        <f t="shared" si="18"/>
        <v>693</v>
      </c>
      <c r="Z27" s="10">
        <f t="shared" si="19"/>
        <v>0.58186397984886651</v>
      </c>
      <c r="AB27" s="8">
        <v>871</v>
      </c>
      <c r="AC27" s="1"/>
      <c r="AD27" s="8">
        <f t="shared" si="20"/>
        <v>499</v>
      </c>
      <c r="AE27" s="9">
        <v>280</v>
      </c>
      <c r="AF27" s="6">
        <f t="shared" si="21"/>
        <v>0.56112224448897796</v>
      </c>
      <c r="AG27" s="7"/>
      <c r="AH27" s="9">
        <v>372</v>
      </c>
      <c r="AI27" s="6">
        <f t="shared" si="22"/>
        <v>0.42709529276693453</v>
      </c>
      <c r="AJ27" s="9">
        <f t="shared" si="23"/>
        <v>499</v>
      </c>
      <c r="AK27" s="10">
        <f t="shared" si="24"/>
        <v>0.57290470723306541</v>
      </c>
      <c r="AM27" s="8">
        <v>897</v>
      </c>
      <c r="AN27" s="1"/>
      <c r="AO27" s="8">
        <f t="shared" si="25"/>
        <v>569</v>
      </c>
      <c r="AP27" s="9">
        <v>408</v>
      </c>
      <c r="AQ27" s="6">
        <f t="shared" si="26"/>
        <v>0.71704745166959583</v>
      </c>
      <c r="AR27" s="7"/>
      <c r="AS27" s="9">
        <v>328</v>
      </c>
      <c r="AT27" s="6">
        <f t="shared" si="27"/>
        <v>0.36566332218506131</v>
      </c>
      <c r="AU27" s="9">
        <f t="shared" si="28"/>
        <v>569</v>
      </c>
      <c r="AV27" s="10">
        <f t="shared" si="29"/>
        <v>0.63433667781493863</v>
      </c>
      <c r="AX27" s="8">
        <v>811</v>
      </c>
      <c r="AY27" s="1"/>
      <c r="AZ27" s="8">
        <f t="shared" si="30"/>
        <v>508</v>
      </c>
      <c r="BA27" s="9">
        <v>373</v>
      </c>
      <c r="BB27" s="6">
        <f t="shared" si="31"/>
        <v>0.73425196850393704</v>
      </c>
      <c r="BC27" s="7"/>
      <c r="BD27" s="9">
        <v>303</v>
      </c>
      <c r="BE27" s="6">
        <f t="shared" si="32"/>
        <v>0.37361282367447596</v>
      </c>
      <c r="BF27" s="9">
        <f t="shared" si="33"/>
        <v>508</v>
      </c>
      <c r="BG27" s="10">
        <f t="shared" si="34"/>
        <v>0.6263871763255241</v>
      </c>
      <c r="BI27" s="8">
        <f t="shared" si="35"/>
        <v>-86</v>
      </c>
      <c r="BJ27" s="6">
        <f t="shared" si="36"/>
        <v>-9.5875139353400224E-2</v>
      </c>
      <c r="BK27" s="10"/>
      <c r="BL27" s="8">
        <f t="shared" si="37"/>
        <v>-61</v>
      </c>
      <c r="BM27" s="6">
        <f t="shared" si="38"/>
        <v>-0.10720562390158173</v>
      </c>
      <c r="BN27" s="9">
        <f t="shared" si="39"/>
        <v>-35</v>
      </c>
      <c r="BO27" s="10">
        <f t="shared" si="39"/>
        <v>1.720451683434121E-2</v>
      </c>
      <c r="BP27" s="6"/>
      <c r="BQ27" s="8">
        <f t="shared" si="40"/>
        <v>-25</v>
      </c>
      <c r="BR27" s="6">
        <f t="shared" si="40"/>
        <v>7.9495014894146454E-3</v>
      </c>
      <c r="BS27" s="9">
        <f t="shared" si="40"/>
        <v>-61</v>
      </c>
      <c r="BT27" s="10">
        <f t="shared" si="40"/>
        <v>-7.9495014894145344E-3</v>
      </c>
      <c r="BU27" s="6"/>
      <c r="BV27" s="8">
        <f t="shared" si="41"/>
        <v>859.66666666666663</v>
      </c>
      <c r="BW27" s="9"/>
      <c r="BX27" s="8">
        <f t="shared" si="42"/>
        <v>525.33333333333337</v>
      </c>
      <c r="BY27" s="9">
        <f t="shared" si="42"/>
        <v>353.66666666666669</v>
      </c>
      <c r="BZ27" s="10">
        <f t="shared" si="43"/>
        <v>0.67080722155417016</v>
      </c>
      <c r="CA27" s="6"/>
      <c r="CB27" s="8">
        <f t="shared" si="44"/>
        <v>334.33333333333331</v>
      </c>
      <c r="CC27" s="6">
        <f t="shared" si="44"/>
        <v>0.38879047954215729</v>
      </c>
      <c r="CD27" s="9">
        <f t="shared" si="44"/>
        <v>525.33333333333337</v>
      </c>
      <c r="CE27" s="10">
        <f t="shared" si="44"/>
        <v>0.61120952045784271</v>
      </c>
    </row>
    <row r="28" spans="1:83">
      <c r="A28" s="50">
        <v>519</v>
      </c>
      <c r="B28" s="54">
        <v>1</v>
      </c>
      <c r="C28" s="30" t="s">
        <v>22</v>
      </c>
      <c r="D28" s="51">
        <v>519</v>
      </c>
      <c r="E28" s="51" t="s">
        <v>22</v>
      </c>
      <c r="F28" s="8">
        <v>563</v>
      </c>
      <c r="G28" s="1"/>
      <c r="H28" s="8">
        <f t="shared" si="10"/>
        <v>340</v>
      </c>
      <c r="I28" s="9">
        <v>219</v>
      </c>
      <c r="J28" s="6">
        <f t="shared" si="11"/>
        <v>0.64411764705882357</v>
      </c>
      <c r="K28" s="7"/>
      <c r="L28" s="9">
        <v>223</v>
      </c>
      <c r="M28" s="6">
        <f t="shared" si="12"/>
        <v>0.39609236234458262</v>
      </c>
      <c r="N28" s="9">
        <f t="shared" si="13"/>
        <v>340</v>
      </c>
      <c r="O28" s="10">
        <f t="shared" si="14"/>
        <v>0.60390763765541744</v>
      </c>
      <c r="P28" s="6"/>
      <c r="Q28" s="8">
        <v>378</v>
      </c>
      <c r="R28" s="1"/>
      <c r="S28" s="8">
        <f t="shared" si="15"/>
        <v>217</v>
      </c>
      <c r="T28" s="9">
        <v>122</v>
      </c>
      <c r="U28" s="6">
        <f t="shared" si="16"/>
        <v>0.56221198156682028</v>
      </c>
      <c r="V28" s="7"/>
      <c r="W28" s="9">
        <v>161</v>
      </c>
      <c r="X28" s="6">
        <f t="shared" si="17"/>
        <v>0.42592592592592593</v>
      </c>
      <c r="Y28" s="9">
        <f t="shared" si="18"/>
        <v>217</v>
      </c>
      <c r="Z28" s="10">
        <f t="shared" si="19"/>
        <v>0.57407407407407407</v>
      </c>
      <c r="AB28" s="8">
        <v>308</v>
      </c>
      <c r="AC28" s="1"/>
      <c r="AD28" s="8">
        <f t="shared" si="20"/>
        <v>160</v>
      </c>
      <c r="AE28" s="9">
        <v>97</v>
      </c>
      <c r="AF28" s="6">
        <f t="shared" si="21"/>
        <v>0.60624999999999996</v>
      </c>
      <c r="AG28" s="7"/>
      <c r="AH28" s="9">
        <v>148</v>
      </c>
      <c r="AI28" s="6">
        <f t="shared" si="22"/>
        <v>0.48051948051948051</v>
      </c>
      <c r="AJ28" s="9">
        <f t="shared" si="23"/>
        <v>160</v>
      </c>
      <c r="AK28" s="10">
        <f t="shared" si="24"/>
        <v>0.51948051948051943</v>
      </c>
      <c r="AM28" s="8">
        <v>254</v>
      </c>
      <c r="AN28" s="1"/>
      <c r="AO28" s="8">
        <f t="shared" si="25"/>
        <v>127</v>
      </c>
      <c r="AP28" s="9">
        <v>79</v>
      </c>
      <c r="AQ28" s="6">
        <f t="shared" si="26"/>
        <v>0.62204724409448819</v>
      </c>
      <c r="AR28" s="7"/>
      <c r="AS28" s="9">
        <v>127</v>
      </c>
      <c r="AT28" s="6">
        <f t="shared" si="27"/>
        <v>0.5</v>
      </c>
      <c r="AU28" s="9">
        <f t="shared" si="28"/>
        <v>127</v>
      </c>
      <c r="AV28" s="10">
        <f t="shared" si="29"/>
        <v>0.5</v>
      </c>
      <c r="AX28" s="8">
        <v>251</v>
      </c>
      <c r="AY28" s="1"/>
      <c r="AZ28" s="8">
        <f t="shared" si="30"/>
        <v>140</v>
      </c>
      <c r="BA28" s="9">
        <v>85</v>
      </c>
      <c r="BB28" s="6">
        <f t="shared" si="31"/>
        <v>0.6071428571428571</v>
      </c>
      <c r="BC28" s="7"/>
      <c r="BD28" s="9">
        <v>111</v>
      </c>
      <c r="BE28" s="6">
        <f t="shared" si="32"/>
        <v>0.44223107569721115</v>
      </c>
      <c r="BF28" s="9">
        <f t="shared" si="33"/>
        <v>140</v>
      </c>
      <c r="BG28" s="10">
        <f t="shared" si="34"/>
        <v>0.55776892430278879</v>
      </c>
      <c r="BI28" s="8">
        <f t="shared" si="35"/>
        <v>-3</v>
      </c>
      <c r="BJ28" s="6">
        <f t="shared" si="36"/>
        <v>-1.1811023622047244E-2</v>
      </c>
      <c r="BK28" s="10"/>
      <c r="BL28" s="8">
        <f t="shared" si="37"/>
        <v>13</v>
      </c>
      <c r="BM28" s="6">
        <f t="shared" si="38"/>
        <v>0.10236220472440945</v>
      </c>
      <c r="BN28" s="9">
        <f t="shared" si="39"/>
        <v>6</v>
      </c>
      <c r="BO28" s="10">
        <f t="shared" si="39"/>
        <v>-1.4904386951631099E-2</v>
      </c>
      <c r="BP28" s="6"/>
      <c r="BQ28" s="8">
        <f t="shared" si="40"/>
        <v>-16</v>
      </c>
      <c r="BR28" s="6">
        <f t="shared" si="40"/>
        <v>-5.7768924302788849E-2</v>
      </c>
      <c r="BS28" s="9">
        <f t="shared" si="40"/>
        <v>13</v>
      </c>
      <c r="BT28" s="10">
        <f t="shared" si="40"/>
        <v>5.7768924302788793E-2</v>
      </c>
      <c r="BU28" s="6"/>
      <c r="BV28" s="8">
        <f t="shared" si="41"/>
        <v>271</v>
      </c>
      <c r="BW28" s="9"/>
      <c r="BX28" s="8">
        <f t="shared" si="42"/>
        <v>142.33333333333334</v>
      </c>
      <c r="BY28" s="9">
        <f t="shared" si="42"/>
        <v>87</v>
      </c>
      <c r="BZ28" s="10">
        <f t="shared" si="43"/>
        <v>0.61181336707911516</v>
      </c>
      <c r="CA28" s="6"/>
      <c r="CB28" s="8">
        <f t="shared" si="44"/>
        <v>128.66666666666666</v>
      </c>
      <c r="CC28" s="6">
        <f t="shared" si="44"/>
        <v>0.47425018540556391</v>
      </c>
      <c r="CD28" s="9">
        <f t="shared" si="44"/>
        <v>142.33333333333334</v>
      </c>
      <c r="CE28" s="10">
        <f t="shared" si="44"/>
        <v>0.52574981459443604</v>
      </c>
    </row>
    <row r="29" spans="1:83">
      <c r="A29" s="50">
        <v>514</v>
      </c>
      <c r="B29" s="54">
        <v>1</v>
      </c>
      <c r="C29" s="30" t="s">
        <v>23</v>
      </c>
      <c r="D29" s="51">
        <v>514</v>
      </c>
      <c r="E29" s="51" t="s">
        <v>23</v>
      </c>
      <c r="F29" s="8">
        <v>1267</v>
      </c>
      <c r="G29" s="1"/>
      <c r="H29" s="8">
        <f t="shared" si="10"/>
        <v>737</v>
      </c>
      <c r="I29" s="9">
        <v>533</v>
      </c>
      <c r="J29" s="6">
        <f t="shared" si="11"/>
        <v>0.72320217096336503</v>
      </c>
      <c r="K29" s="7"/>
      <c r="L29" s="9">
        <v>530</v>
      </c>
      <c r="M29" s="6">
        <f t="shared" si="12"/>
        <v>0.41831097079715862</v>
      </c>
      <c r="N29" s="9">
        <f t="shared" si="13"/>
        <v>737</v>
      </c>
      <c r="O29" s="10">
        <f t="shared" si="14"/>
        <v>0.58168902920284138</v>
      </c>
      <c r="P29" s="6"/>
      <c r="Q29" s="8">
        <v>1081</v>
      </c>
      <c r="R29" s="1"/>
      <c r="S29" s="8">
        <f t="shared" si="15"/>
        <v>597</v>
      </c>
      <c r="T29" s="9">
        <v>437</v>
      </c>
      <c r="U29" s="6">
        <f t="shared" si="16"/>
        <v>0.73199329983249584</v>
      </c>
      <c r="V29" s="7"/>
      <c r="W29" s="9">
        <v>484</v>
      </c>
      <c r="X29" s="6">
        <f t="shared" si="17"/>
        <v>0.44773358001850139</v>
      </c>
      <c r="Y29" s="9">
        <f t="shared" si="18"/>
        <v>597</v>
      </c>
      <c r="Z29" s="10">
        <f t="shared" si="19"/>
        <v>0.55226641998149861</v>
      </c>
      <c r="AB29" s="8">
        <v>830</v>
      </c>
      <c r="AC29" s="1"/>
      <c r="AD29" s="8">
        <f t="shared" si="20"/>
        <v>477</v>
      </c>
      <c r="AE29" s="9">
        <v>344</v>
      </c>
      <c r="AF29" s="6">
        <f t="shared" si="21"/>
        <v>0.72117400419287214</v>
      </c>
      <c r="AG29" s="7"/>
      <c r="AH29" s="9">
        <v>353</v>
      </c>
      <c r="AI29" s="6">
        <f t="shared" si="22"/>
        <v>0.42530120481927713</v>
      </c>
      <c r="AJ29" s="9">
        <f t="shared" si="23"/>
        <v>477</v>
      </c>
      <c r="AK29" s="10">
        <f t="shared" si="24"/>
        <v>0.57469879518072287</v>
      </c>
      <c r="AM29" s="8">
        <v>734</v>
      </c>
      <c r="AN29" s="1"/>
      <c r="AO29" s="8">
        <f t="shared" si="25"/>
        <v>412</v>
      </c>
      <c r="AP29" s="9">
        <v>294</v>
      </c>
      <c r="AQ29" s="6">
        <f t="shared" si="26"/>
        <v>0.71359223300970875</v>
      </c>
      <c r="AR29" s="7"/>
      <c r="AS29" s="9">
        <v>322</v>
      </c>
      <c r="AT29" s="6">
        <f t="shared" si="27"/>
        <v>0.43869209809264303</v>
      </c>
      <c r="AU29" s="9">
        <f t="shared" si="28"/>
        <v>412</v>
      </c>
      <c r="AV29" s="10">
        <f t="shared" si="29"/>
        <v>0.56130790190735691</v>
      </c>
      <c r="AX29" s="8">
        <v>628</v>
      </c>
      <c r="AY29" s="1"/>
      <c r="AZ29" s="8">
        <f t="shared" si="30"/>
        <v>388</v>
      </c>
      <c r="BA29" s="9">
        <v>305</v>
      </c>
      <c r="BB29" s="6">
        <f t="shared" si="31"/>
        <v>0.78608247422680411</v>
      </c>
      <c r="BC29" s="7"/>
      <c r="BD29" s="9">
        <v>240</v>
      </c>
      <c r="BE29" s="6">
        <f t="shared" si="32"/>
        <v>0.38216560509554143</v>
      </c>
      <c r="BF29" s="9">
        <f t="shared" si="33"/>
        <v>388</v>
      </c>
      <c r="BG29" s="10">
        <f t="shared" si="34"/>
        <v>0.61783439490445857</v>
      </c>
      <c r="BI29" s="8">
        <f t="shared" si="35"/>
        <v>-106</v>
      </c>
      <c r="BJ29" s="6">
        <f t="shared" si="36"/>
        <v>-0.1444141689373297</v>
      </c>
      <c r="BK29" s="10"/>
      <c r="BL29" s="8">
        <f t="shared" si="37"/>
        <v>-24</v>
      </c>
      <c r="BM29" s="6">
        <f t="shared" si="38"/>
        <v>-5.8252427184466021E-2</v>
      </c>
      <c r="BN29" s="9">
        <f>BA29-AP29</f>
        <v>11</v>
      </c>
      <c r="BO29" s="10">
        <f t="shared" si="39"/>
        <v>7.2490241217095353E-2</v>
      </c>
      <c r="BP29" s="6"/>
      <c r="BQ29" s="8">
        <f t="shared" si="40"/>
        <v>-82</v>
      </c>
      <c r="BR29" s="6">
        <f t="shared" si="40"/>
        <v>-5.6526492997101607E-2</v>
      </c>
      <c r="BS29" s="9">
        <f t="shared" si="40"/>
        <v>-24</v>
      </c>
      <c r="BT29" s="10">
        <f t="shared" si="40"/>
        <v>5.6526492997101663E-2</v>
      </c>
      <c r="BU29" s="6"/>
      <c r="BV29" s="8">
        <f t="shared" si="41"/>
        <v>730.66666666666663</v>
      </c>
      <c r="BW29" s="9"/>
      <c r="BX29" s="8">
        <f t="shared" si="42"/>
        <v>425.66666666666669</v>
      </c>
      <c r="BY29" s="9">
        <f t="shared" si="42"/>
        <v>314.33333333333331</v>
      </c>
      <c r="BZ29" s="10">
        <f t="shared" si="43"/>
        <v>0.740282903809795</v>
      </c>
      <c r="CA29" s="6"/>
      <c r="CB29" s="8">
        <f t="shared" si="44"/>
        <v>305</v>
      </c>
      <c r="CC29" s="6">
        <f t="shared" si="44"/>
        <v>0.41538630266915383</v>
      </c>
      <c r="CD29" s="9">
        <f t="shared" si="44"/>
        <v>425.66666666666669</v>
      </c>
      <c r="CE29" s="10">
        <f t="shared" si="44"/>
        <v>0.58461369733084612</v>
      </c>
    </row>
    <row r="30" spans="1:83">
      <c r="A30" s="50">
        <v>529</v>
      </c>
      <c r="B30" s="54">
        <v>0</v>
      </c>
      <c r="C30" s="30" t="s">
        <v>96</v>
      </c>
      <c r="D30" s="51">
        <v>529</v>
      </c>
      <c r="E30" s="51" t="s">
        <v>25</v>
      </c>
      <c r="F30" s="43" t="s">
        <v>110</v>
      </c>
      <c r="G30" s="1"/>
      <c r="H30" s="43" t="s">
        <v>118</v>
      </c>
      <c r="I30" s="44" t="s">
        <v>119</v>
      </c>
      <c r="J30" s="46" t="s">
        <v>120</v>
      </c>
      <c r="K30" s="7"/>
      <c r="L30" s="44" t="s">
        <v>108</v>
      </c>
      <c r="M30" s="46" t="s">
        <v>121</v>
      </c>
      <c r="N30" s="44" t="s">
        <v>118</v>
      </c>
      <c r="O30" s="45" t="s">
        <v>122</v>
      </c>
      <c r="P30" s="46"/>
      <c r="Q30" s="43" t="s">
        <v>136</v>
      </c>
      <c r="R30" s="1"/>
      <c r="S30" s="43" t="s">
        <v>137</v>
      </c>
      <c r="T30" s="44" t="s">
        <v>138</v>
      </c>
      <c r="U30" s="46" t="s">
        <v>139</v>
      </c>
      <c r="V30" s="7"/>
      <c r="W30" s="44" t="s">
        <v>140</v>
      </c>
      <c r="X30" s="46" t="s">
        <v>141</v>
      </c>
      <c r="Y30" s="44" t="s">
        <v>137</v>
      </c>
      <c r="Z30" s="45" t="s">
        <v>142</v>
      </c>
      <c r="AB30" s="43" t="s">
        <v>143</v>
      </c>
      <c r="AC30" s="1"/>
      <c r="AD30" s="43" t="s">
        <v>144</v>
      </c>
      <c r="AE30" s="44" t="s">
        <v>145</v>
      </c>
      <c r="AF30" s="46" t="s">
        <v>157</v>
      </c>
      <c r="AG30" s="7"/>
      <c r="AH30" s="44" t="s">
        <v>158</v>
      </c>
      <c r="AI30" s="46" t="s">
        <v>159</v>
      </c>
      <c r="AJ30" s="44" t="s">
        <v>144</v>
      </c>
      <c r="AK30" s="45" t="s">
        <v>160</v>
      </c>
      <c r="AM30" s="43" t="s">
        <v>161</v>
      </c>
      <c r="AN30" s="1"/>
      <c r="AO30" s="43" t="s">
        <v>162</v>
      </c>
      <c r="AP30" s="44" t="s">
        <v>163</v>
      </c>
      <c r="AQ30" s="46" t="s">
        <v>164</v>
      </c>
      <c r="AR30" s="7"/>
      <c r="AS30" s="44" t="s">
        <v>165</v>
      </c>
      <c r="AT30" s="46" t="s">
        <v>171</v>
      </c>
      <c r="AU30" s="44" t="s">
        <v>162</v>
      </c>
      <c r="AV30" s="45" t="s">
        <v>172</v>
      </c>
      <c r="AX30" s="43" t="s">
        <v>173</v>
      </c>
      <c r="AY30" s="1"/>
      <c r="AZ30" s="43" t="s">
        <v>174</v>
      </c>
      <c r="BA30" s="44" t="s">
        <v>175</v>
      </c>
      <c r="BB30" s="46" t="s">
        <v>176</v>
      </c>
      <c r="BC30" s="7"/>
      <c r="BD30" s="44" t="s">
        <v>177</v>
      </c>
      <c r="BE30" s="46" t="s">
        <v>178</v>
      </c>
      <c r="BF30" s="44" t="s">
        <v>174</v>
      </c>
      <c r="BG30" s="45" t="s">
        <v>191</v>
      </c>
      <c r="BI30" s="43" t="s">
        <v>192</v>
      </c>
      <c r="BJ30" s="46" t="s">
        <v>193</v>
      </c>
      <c r="BK30" s="10"/>
      <c r="BL30" s="43" t="s">
        <v>194</v>
      </c>
      <c r="BM30" s="46" t="s">
        <v>195</v>
      </c>
      <c r="BN30" s="44" t="s">
        <v>196</v>
      </c>
      <c r="BO30" s="45" t="s">
        <v>197</v>
      </c>
      <c r="BP30" s="6"/>
      <c r="BQ30" s="43" t="s">
        <v>198</v>
      </c>
      <c r="BR30" s="46" t="s">
        <v>199</v>
      </c>
      <c r="BS30" s="44" t="s">
        <v>194</v>
      </c>
      <c r="BT30" s="45" t="s">
        <v>210</v>
      </c>
      <c r="BU30" s="6"/>
      <c r="BV30" s="43" t="s">
        <v>211</v>
      </c>
      <c r="BW30" s="9"/>
      <c r="BX30" s="43" t="s">
        <v>212</v>
      </c>
      <c r="BY30" s="44" t="s">
        <v>177</v>
      </c>
      <c r="BZ30" s="45" t="s">
        <v>213</v>
      </c>
      <c r="CA30" s="6"/>
      <c r="CB30" s="43" t="s">
        <v>137</v>
      </c>
      <c r="CC30" s="46" t="s">
        <v>214</v>
      </c>
      <c r="CD30" s="44" t="s">
        <v>212</v>
      </c>
      <c r="CE30" s="45" t="s">
        <v>216</v>
      </c>
    </row>
    <row r="31" spans="1:83">
      <c r="A31" s="50">
        <v>529</v>
      </c>
      <c r="B31" s="54">
        <v>4</v>
      </c>
      <c r="C31" s="30" t="s">
        <v>97</v>
      </c>
      <c r="D31" s="51" t="s">
        <v>0</v>
      </c>
      <c r="E31" s="51" t="s">
        <v>1</v>
      </c>
      <c r="F31" s="8">
        <v>61</v>
      </c>
      <c r="G31" s="1"/>
      <c r="H31" s="8">
        <f t="shared" ref="H31:H61" si="45">F31-L31</f>
        <v>19</v>
      </c>
      <c r="I31" s="9">
        <v>18</v>
      </c>
      <c r="J31" s="6">
        <f t="shared" ref="J31:J61" si="46">I31/(F31-L31)</f>
        <v>0.94736842105263153</v>
      </c>
      <c r="K31" s="7"/>
      <c r="L31" s="9">
        <v>42</v>
      </c>
      <c r="M31" s="6">
        <f t="shared" ref="M31:M61" si="47">L31/F31</f>
        <v>0.68852459016393441</v>
      </c>
      <c r="N31" s="9">
        <f t="shared" ref="N31:N61" si="48">F31-L31</f>
        <v>19</v>
      </c>
      <c r="O31" s="10">
        <f t="shared" ref="O31:O61" si="49">N31/F31</f>
        <v>0.31147540983606559</v>
      </c>
      <c r="P31" s="6"/>
      <c r="Q31" s="8">
        <v>24</v>
      </c>
      <c r="R31" s="1"/>
      <c r="S31" s="8">
        <f t="shared" ref="S31:S61" si="50">Q31-W31</f>
        <v>7</v>
      </c>
      <c r="T31" s="9">
        <v>7</v>
      </c>
      <c r="U31" s="6">
        <f t="shared" ref="U31:U61" si="51">T31/(Q31-W31)</f>
        <v>1</v>
      </c>
      <c r="V31" s="7"/>
      <c r="W31" s="9">
        <v>17</v>
      </c>
      <c r="X31" s="6">
        <f t="shared" ref="X31:X61" si="52">W31/Q31</f>
        <v>0.70833333333333337</v>
      </c>
      <c r="Y31" s="9">
        <f t="shared" ref="Y31:Y61" si="53">Q31-W31</f>
        <v>7</v>
      </c>
      <c r="Z31" s="10">
        <f t="shared" ref="Z31:Z61" si="54">Y31/Q31</f>
        <v>0.29166666666666669</v>
      </c>
      <c r="AB31" s="8">
        <v>38</v>
      </c>
      <c r="AC31" s="1"/>
      <c r="AD31" s="8">
        <f t="shared" ref="AD31:AD61" si="55">AB31-AH31</f>
        <v>7</v>
      </c>
      <c r="AE31" s="9">
        <v>7</v>
      </c>
      <c r="AF31" s="6">
        <f t="shared" ref="AF31:AF33" si="56">AE31/(AB31-AH31)</f>
        <v>1</v>
      </c>
      <c r="AG31" s="7"/>
      <c r="AH31" s="9">
        <v>31</v>
      </c>
      <c r="AI31" s="6">
        <f t="shared" ref="AI31:AI61" si="57">AH31/AB31</f>
        <v>0.81578947368421051</v>
      </c>
      <c r="AJ31" s="9">
        <f t="shared" ref="AJ31:AJ61" si="58">AB31-AH31</f>
        <v>7</v>
      </c>
      <c r="AK31" s="10">
        <f t="shared" ref="AK31:AK61" si="59">AJ31/AB31</f>
        <v>0.18421052631578946</v>
      </c>
      <c r="AM31" s="8">
        <v>28</v>
      </c>
      <c r="AN31" s="1"/>
      <c r="AO31" s="8">
        <f t="shared" si="25"/>
        <v>10</v>
      </c>
      <c r="AP31" s="9">
        <v>10</v>
      </c>
      <c r="AQ31" s="6">
        <f t="shared" si="26"/>
        <v>1</v>
      </c>
      <c r="AR31" s="7"/>
      <c r="AS31" s="9">
        <v>18</v>
      </c>
      <c r="AT31" s="6">
        <f t="shared" si="27"/>
        <v>0.6428571428571429</v>
      </c>
      <c r="AU31" s="9">
        <f t="shared" si="28"/>
        <v>10</v>
      </c>
      <c r="AV31" s="10">
        <f t="shared" si="29"/>
        <v>0.35714285714285715</v>
      </c>
      <c r="AX31" s="8">
        <v>16</v>
      </c>
      <c r="AY31" s="1"/>
      <c r="AZ31" s="8">
        <f t="shared" ref="AZ31:AZ61" si="60">AX31-BD31</f>
        <v>0</v>
      </c>
      <c r="BA31" s="9">
        <v>0</v>
      </c>
      <c r="BB31" s="46" t="s">
        <v>125</v>
      </c>
      <c r="BC31" s="7"/>
      <c r="BD31" s="9">
        <v>16</v>
      </c>
      <c r="BE31" s="6">
        <f t="shared" ref="BE31:BE61" si="61">BD31/AX31</f>
        <v>1</v>
      </c>
      <c r="BF31" s="9">
        <f t="shared" ref="BF31:BF61" si="62">AX31-BD31</f>
        <v>0</v>
      </c>
      <c r="BG31" s="10">
        <f t="shared" ref="BG31:BG61" si="63">BF31/AX31</f>
        <v>0</v>
      </c>
      <c r="BI31" s="8">
        <f t="shared" ref="BI31:BI61" si="64">AX31-AM31</f>
        <v>-12</v>
      </c>
      <c r="BJ31" s="6">
        <f t="shared" ref="BJ31:BJ61" si="65">BI31/AM31</f>
        <v>-0.42857142857142855</v>
      </c>
      <c r="BK31" s="10"/>
      <c r="BL31" s="8">
        <f t="shared" ref="BL31:BL61" si="66">AZ31-AO31</f>
        <v>-10</v>
      </c>
      <c r="BM31" s="6">
        <f>BL31/AO31</f>
        <v>-1</v>
      </c>
      <c r="BN31" s="9">
        <f>BA31-AP31</f>
        <v>-10</v>
      </c>
      <c r="BO31" s="46" t="s">
        <v>125</v>
      </c>
      <c r="BP31" s="6"/>
      <c r="BQ31" s="8">
        <f t="shared" ref="BQ31:BT46" si="67">BD31-AS31</f>
        <v>-2</v>
      </c>
      <c r="BR31" s="6">
        <f t="shared" si="67"/>
        <v>0.3571428571428571</v>
      </c>
      <c r="BS31" s="9">
        <f t="shared" si="67"/>
        <v>-10</v>
      </c>
      <c r="BT31" s="10">
        <f t="shared" si="67"/>
        <v>-0.35714285714285715</v>
      </c>
      <c r="BU31" s="6"/>
      <c r="BV31" s="8">
        <f t="shared" ref="BV31:BV61" si="68">AVERAGE(AB31,AM31,AX31)</f>
        <v>27.333333333333332</v>
      </c>
      <c r="BW31" s="9"/>
      <c r="BX31" s="8">
        <f t="shared" ref="BX31:BY46" si="69">AVERAGE(AD31,AO31,AZ31)</f>
        <v>5.666666666666667</v>
      </c>
      <c r="BY31" s="9">
        <f t="shared" si="69"/>
        <v>5.666666666666667</v>
      </c>
      <c r="BZ31" s="10">
        <f>AVERAGE( AF31,AQ31,BB31)</f>
        <v>1</v>
      </c>
      <c r="CA31" s="6"/>
      <c r="CB31" s="8">
        <f t="shared" ref="CB31:CE46" si="70">AVERAGE(AH31,AS31,BD31)</f>
        <v>21.666666666666668</v>
      </c>
      <c r="CC31" s="6">
        <f t="shared" si="70"/>
        <v>0.81954887218045114</v>
      </c>
      <c r="CD31" s="9">
        <f t="shared" si="70"/>
        <v>5.666666666666667</v>
      </c>
      <c r="CE31" s="10">
        <f t="shared" si="70"/>
        <v>0.18045112781954886</v>
      </c>
    </row>
    <row r="32" spans="1:83">
      <c r="A32" s="50">
        <v>529</v>
      </c>
      <c r="B32" s="54">
        <v>1</v>
      </c>
      <c r="C32" s="30" t="s">
        <v>98</v>
      </c>
      <c r="D32" s="51" t="s">
        <v>0</v>
      </c>
      <c r="E32" s="51" t="s">
        <v>3</v>
      </c>
      <c r="F32" s="8">
        <v>57</v>
      </c>
      <c r="G32" s="1"/>
      <c r="H32" s="8">
        <f t="shared" si="45"/>
        <v>32</v>
      </c>
      <c r="I32" s="9">
        <v>24</v>
      </c>
      <c r="J32" s="6">
        <f t="shared" si="46"/>
        <v>0.75</v>
      </c>
      <c r="K32" s="7"/>
      <c r="L32" s="9">
        <v>25</v>
      </c>
      <c r="M32" s="6">
        <f t="shared" si="47"/>
        <v>0.43859649122807015</v>
      </c>
      <c r="N32" s="9">
        <f t="shared" si="48"/>
        <v>32</v>
      </c>
      <c r="O32" s="10">
        <f t="shared" si="49"/>
        <v>0.56140350877192979</v>
      </c>
      <c r="P32" s="6"/>
      <c r="Q32" s="8">
        <v>56</v>
      </c>
      <c r="R32" s="1"/>
      <c r="S32" s="8">
        <f t="shared" si="50"/>
        <v>27</v>
      </c>
      <c r="T32" s="9">
        <v>19</v>
      </c>
      <c r="U32" s="6">
        <f t="shared" si="51"/>
        <v>0.70370370370370372</v>
      </c>
      <c r="V32" s="7"/>
      <c r="W32" s="9">
        <v>29</v>
      </c>
      <c r="X32" s="6">
        <f t="shared" si="52"/>
        <v>0.5178571428571429</v>
      </c>
      <c r="Y32" s="9">
        <f t="shared" si="53"/>
        <v>27</v>
      </c>
      <c r="Z32" s="10">
        <f t="shared" si="54"/>
        <v>0.48214285714285715</v>
      </c>
      <c r="AB32" s="8">
        <v>50</v>
      </c>
      <c r="AC32" s="1"/>
      <c r="AD32" s="8">
        <f t="shared" si="55"/>
        <v>33</v>
      </c>
      <c r="AE32" s="9">
        <v>29</v>
      </c>
      <c r="AF32" s="6">
        <f t="shared" si="56"/>
        <v>0.87878787878787878</v>
      </c>
      <c r="AG32" s="7"/>
      <c r="AH32" s="9">
        <v>17</v>
      </c>
      <c r="AI32" s="6">
        <f t="shared" si="57"/>
        <v>0.34</v>
      </c>
      <c r="AJ32" s="9">
        <f t="shared" si="58"/>
        <v>33</v>
      </c>
      <c r="AK32" s="10">
        <f t="shared" si="59"/>
        <v>0.66</v>
      </c>
      <c r="AM32" s="8">
        <v>56</v>
      </c>
      <c r="AN32" s="1"/>
      <c r="AO32" s="8">
        <f t="shared" si="25"/>
        <v>20</v>
      </c>
      <c r="AP32" s="9">
        <v>15</v>
      </c>
      <c r="AQ32" s="6">
        <f t="shared" si="26"/>
        <v>0.75</v>
      </c>
      <c r="AR32" s="7"/>
      <c r="AS32" s="9">
        <v>36</v>
      </c>
      <c r="AT32" s="6">
        <f t="shared" si="27"/>
        <v>0.6428571428571429</v>
      </c>
      <c r="AU32" s="9">
        <f t="shared" si="28"/>
        <v>20</v>
      </c>
      <c r="AV32" s="10">
        <f t="shared" si="29"/>
        <v>0.35714285714285715</v>
      </c>
      <c r="AX32" s="8">
        <v>19</v>
      </c>
      <c r="AY32" s="1"/>
      <c r="AZ32" s="8">
        <f t="shared" si="60"/>
        <v>11</v>
      </c>
      <c r="BA32" s="9">
        <v>10</v>
      </c>
      <c r="BB32" s="6">
        <f t="shared" ref="BB32:BB61" si="71">BA32/(AX32-BD32)</f>
        <v>0.90909090909090906</v>
      </c>
      <c r="BC32" s="7"/>
      <c r="BD32" s="9">
        <v>8</v>
      </c>
      <c r="BE32" s="6">
        <f t="shared" si="61"/>
        <v>0.42105263157894735</v>
      </c>
      <c r="BF32" s="9">
        <f t="shared" si="62"/>
        <v>11</v>
      </c>
      <c r="BG32" s="10">
        <f t="shared" si="63"/>
        <v>0.57894736842105265</v>
      </c>
      <c r="BI32" s="8">
        <f t="shared" si="64"/>
        <v>-37</v>
      </c>
      <c r="BJ32" s="6">
        <f t="shared" si="65"/>
        <v>-0.6607142857142857</v>
      </c>
      <c r="BK32" s="10"/>
      <c r="BL32" s="8">
        <f t="shared" si="66"/>
        <v>-9</v>
      </c>
      <c r="BM32" s="6">
        <f t="shared" ref="BM31:BM61" si="72">BL32/AO32</f>
        <v>-0.45</v>
      </c>
      <c r="BN32" s="9">
        <f t="shared" ref="BN31:BO46" si="73">BA32-AP32</f>
        <v>-5</v>
      </c>
      <c r="BO32" s="10">
        <f t="shared" si="73"/>
        <v>0.15909090909090906</v>
      </c>
      <c r="BP32" s="6"/>
      <c r="BQ32" s="8">
        <f t="shared" si="67"/>
        <v>-28</v>
      </c>
      <c r="BR32" s="6">
        <f t="shared" si="67"/>
        <v>-0.22180451127819556</v>
      </c>
      <c r="BS32" s="9">
        <f t="shared" si="67"/>
        <v>-9</v>
      </c>
      <c r="BT32" s="10">
        <f t="shared" si="67"/>
        <v>0.2218045112781955</v>
      </c>
      <c r="BU32" s="6"/>
      <c r="BV32" s="8">
        <f t="shared" si="68"/>
        <v>41.666666666666664</v>
      </c>
      <c r="BW32" s="9"/>
      <c r="BX32" s="8">
        <f t="shared" si="69"/>
        <v>21.333333333333332</v>
      </c>
      <c r="BY32" s="9">
        <f t="shared" si="69"/>
        <v>18</v>
      </c>
      <c r="BZ32" s="10">
        <f t="shared" ref="BZ32:BZ61" si="74">AVERAGE( AF32,AQ32,BB32)</f>
        <v>0.84595959595959602</v>
      </c>
      <c r="CA32" s="6"/>
      <c r="CB32" s="8">
        <f t="shared" si="70"/>
        <v>20.333333333333332</v>
      </c>
      <c r="CC32" s="6">
        <f t="shared" si="70"/>
        <v>0.46796992481203009</v>
      </c>
      <c r="CD32" s="9">
        <f t="shared" si="70"/>
        <v>21.333333333333332</v>
      </c>
      <c r="CE32" s="10">
        <f t="shared" si="70"/>
        <v>0.53203007518796996</v>
      </c>
    </row>
    <row r="33" spans="1:83">
      <c r="A33" s="50">
        <v>529</v>
      </c>
      <c r="B33" s="54">
        <v>2</v>
      </c>
      <c r="C33" s="30" t="s">
        <v>99</v>
      </c>
      <c r="D33" s="51" t="s">
        <v>0</v>
      </c>
      <c r="E33" s="51" t="s">
        <v>6</v>
      </c>
      <c r="F33" s="8">
        <v>30</v>
      </c>
      <c r="G33" s="1"/>
      <c r="H33" s="8">
        <f t="shared" si="45"/>
        <v>11</v>
      </c>
      <c r="I33" s="9">
        <v>11</v>
      </c>
      <c r="J33" s="6">
        <f t="shared" si="46"/>
        <v>1</v>
      </c>
      <c r="K33" s="7"/>
      <c r="L33" s="9">
        <v>19</v>
      </c>
      <c r="M33" s="6">
        <f t="shared" si="47"/>
        <v>0.6333333333333333</v>
      </c>
      <c r="N33" s="9">
        <f t="shared" si="48"/>
        <v>11</v>
      </c>
      <c r="O33" s="10">
        <f t="shared" si="49"/>
        <v>0.36666666666666664</v>
      </c>
      <c r="P33" s="6"/>
      <c r="Q33" s="8">
        <v>25</v>
      </c>
      <c r="R33" s="1"/>
      <c r="S33" s="8">
        <f t="shared" si="50"/>
        <v>14</v>
      </c>
      <c r="T33" s="9">
        <v>14</v>
      </c>
      <c r="U33" s="6">
        <f t="shared" si="51"/>
        <v>1</v>
      </c>
      <c r="V33" s="7"/>
      <c r="W33" s="9">
        <v>11</v>
      </c>
      <c r="X33" s="6">
        <f t="shared" si="52"/>
        <v>0.44</v>
      </c>
      <c r="Y33" s="9">
        <f t="shared" si="53"/>
        <v>14</v>
      </c>
      <c r="Z33" s="10">
        <f t="shared" si="54"/>
        <v>0.56000000000000005</v>
      </c>
      <c r="AB33" s="8">
        <v>12</v>
      </c>
      <c r="AC33" s="1"/>
      <c r="AD33" s="8">
        <f t="shared" si="55"/>
        <v>5</v>
      </c>
      <c r="AE33" s="9">
        <v>4</v>
      </c>
      <c r="AF33" s="6">
        <f t="shared" si="56"/>
        <v>0.8</v>
      </c>
      <c r="AG33" s="7"/>
      <c r="AH33" s="9">
        <v>7</v>
      </c>
      <c r="AI33" s="6">
        <f t="shared" si="57"/>
        <v>0.58333333333333337</v>
      </c>
      <c r="AJ33" s="9">
        <f t="shared" si="58"/>
        <v>5</v>
      </c>
      <c r="AK33" s="10">
        <f t="shared" si="59"/>
        <v>0.41666666666666669</v>
      </c>
      <c r="AM33" s="8">
        <v>12</v>
      </c>
      <c r="AN33" s="1"/>
      <c r="AO33" s="8">
        <f t="shared" si="25"/>
        <v>4</v>
      </c>
      <c r="AP33" s="9">
        <v>4</v>
      </c>
      <c r="AQ33" s="6">
        <f t="shared" si="26"/>
        <v>1</v>
      </c>
      <c r="AR33" s="7"/>
      <c r="AS33" s="9">
        <v>8</v>
      </c>
      <c r="AT33" s="6">
        <f t="shared" si="27"/>
        <v>0.66666666666666663</v>
      </c>
      <c r="AU33" s="9">
        <f t="shared" si="28"/>
        <v>4</v>
      </c>
      <c r="AV33" s="10">
        <f t="shared" si="29"/>
        <v>0.33333333333333331</v>
      </c>
      <c r="AX33" s="8">
        <v>16</v>
      </c>
      <c r="AY33" s="1"/>
      <c r="AZ33" s="8">
        <f t="shared" si="60"/>
        <v>11</v>
      </c>
      <c r="BA33" s="9">
        <v>6</v>
      </c>
      <c r="BB33" s="6">
        <f t="shared" si="71"/>
        <v>0.54545454545454541</v>
      </c>
      <c r="BC33" s="7"/>
      <c r="BD33" s="9">
        <v>5</v>
      </c>
      <c r="BE33" s="6">
        <f t="shared" si="61"/>
        <v>0.3125</v>
      </c>
      <c r="BF33" s="9">
        <f t="shared" si="62"/>
        <v>11</v>
      </c>
      <c r="BG33" s="10">
        <f t="shared" si="63"/>
        <v>0.6875</v>
      </c>
      <c r="BI33" s="8">
        <f t="shared" si="64"/>
        <v>4</v>
      </c>
      <c r="BJ33" s="6">
        <f t="shared" si="65"/>
        <v>0.33333333333333331</v>
      </c>
      <c r="BK33" s="10"/>
      <c r="BL33" s="8">
        <f t="shared" si="66"/>
        <v>7</v>
      </c>
      <c r="BM33" s="6">
        <f t="shared" si="72"/>
        <v>1.75</v>
      </c>
      <c r="BN33" s="9">
        <f t="shared" si="73"/>
        <v>2</v>
      </c>
      <c r="BO33" s="10">
        <f t="shared" si="73"/>
        <v>-0.45454545454545459</v>
      </c>
      <c r="BP33" s="6"/>
      <c r="BQ33" s="8">
        <f t="shared" si="67"/>
        <v>-3</v>
      </c>
      <c r="BR33" s="6">
        <f t="shared" si="67"/>
        <v>-0.35416666666666663</v>
      </c>
      <c r="BS33" s="9">
        <f t="shared" si="67"/>
        <v>7</v>
      </c>
      <c r="BT33" s="10">
        <f t="shared" si="67"/>
        <v>0.35416666666666669</v>
      </c>
      <c r="BU33" s="6"/>
      <c r="BV33" s="8">
        <f t="shared" si="68"/>
        <v>13.333333333333334</v>
      </c>
      <c r="BW33" s="9"/>
      <c r="BX33" s="8">
        <f t="shared" si="69"/>
        <v>6.666666666666667</v>
      </c>
      <c r="BY33" s="9">
        <f t="shared" si="69"/>
        <v>4.666666666666667</v>
      </c>
      <c r="BZ33" s="10">
        <f t="shared" si="74"/>
        <v>0.78181818181818186</v>
      </c>
      <c r="CA33" s="6"/>
      <c r="CB33" s="8">
        <f t="shared" si="70"/>
        <v>6.666666666666667</v>
      </c>
      <c r="CC33" s="6">
        <f t="shared" si="70"/>
        <v>0.52083333333333337</v>
      </c>
      <c r="CD33" s="9">
        <f t="shared" si="70"/>
        <v>6.666666666666667</v>
      </c>
      <c r="CE33" s="10">
        <f t="shared" si="70"/>
        <v>0.47916666666666669</v>
      </c>
    </row>
    <row r="34" spans="1:83">
      <c r="A34" s="50">
        <v>529</v>
      </c>
      <c r="B34" s="54">
        <v>3</v>
      </c>
      <c r="C34" s="30" t="s">
        <v>100</v>
      </c>
      <c r="D34" s="51" t="s">
        <v>0</v>
      </c>
      <c r="E34" s="51" t="s">
        <v>7</v>
      </c>
      <c r="F34" s="8">
        <v>7</v>
      </c>
      <c r="G34" s="1"/>
      <c r="H34" s="8">
        <f t="shared" si="45"/>
        <v>2</v>
      </c>
      <c r="I34" s="9">
        <v>2</v>
      </c>
      <c r="J34" s="6">
        <f t="shared" si="46"/>
        <v>1</v>
      </c>
      <c r="K34" s="7"/>
      <c r="L34" s="9">
        <v>5</v>
      </c>
      <c r="M34" s="6">
        <f t="shared" si="47"/>
        <v>0.7142857142857143</v>
      </c>
      <c r="N34" s="9">
        <f t="shared" si="48"/>
        <v>2</v>
      </c>
      <c r="O34" s="10">
        <f t="shared" si="49"/>
        <v>0.2857142857142857</v>
      </c>
      <c r="P34" s="6"/>
      <c r="Q34" s="8">
        <v>4</v>
      </c>
      <c r="R34" s="1"/>
      <c r="S34" s="8">
        <f t="shared" si="50"/>
        <v>2</v>
      </c>
      <c r="T34" s="9">
        <v>2</v>
      </c>
      <c r="U34" s="6">
        <f t="shared" si="51"/>
        <v>1</v>
      </c>
      <c r="V34" s="7"/>
      <c r="W34" s="9">
        <v>2</v>
      </c>
      <c r="X34" s="6">
        <f t="shared" si="52"/>
        <v>0.5</v>
      </c>
      <c r="Y34" s="9">
        <f t="shared" si="53"/>
        <v>2</v>
      </c>
      <c r="Z34" s="10">
        <f t="shared" si="54"/>
        <v>0.5</v>
      </c>
      <c r="AB34" s="8">
        <v>3</v>
      </c>
      <c r="AC34" s="1"/>
      <c r="AD34" s="8">
        <f t="shared" si="55"/>
        <v>0</v>
      </c>
      <c r="AE34" s="9">
        <v>0</v>
      </c>
      <c r="AF34" s="46" t="s">
        <v>125</v>
      </c>
      <c r="AG34" s="7"/>
      <c r="AH34" s="9">
        <v>3</v>
      </c>
      <c r="AI34" s="6">
        <f t="shared" si="57"/>
        <v>1</v>
      </c>
      <c r="AJ34" s="9">
        <f t="shared" si="58"/>
        <v>0</v>
      </c>
      <c r="AK34" s="10">
        <f t="shared" si="59"/>
        <v>0</v>
      </c>
      <c r="AM34" s="8">
        <v>4</v>
      </c>
      <c r="AN34" s="1"/>
      <c r="AO34" s="8">
        <f t="shared" si="25"/>
        <v>3</v>
      </c>
      <c r="AP34" s="9">
        <v>3</v>
      </c>
      <c r="AQ34" s="6">
        <f t="shared" si="26"/>
        <v>1</v>
      </c>
      <c r="AR34" s="7"/>
      <c r="AS34" s="9">
        <v>1</v>
      </c>
      <c r="AT34" s="6">
        <f t="shared" si="27"/>
        <v>0.25</v>
      </c>
      <c r="AU34" s="9">
        <f t="shared" si="28"/>
        <v>3</v>
      </c>
      <c r="AV34" s="10">
        <f t="shared" si="29"/>
        <v>0.75</v>
      </c>
      <c r="AX34" s="8">
        <v>2</v>
      </c>
      <c r="AY34" s="1"/>
      <c r="AZ34" s="8">
        <f t="shared" si="60"/>
        <v>1</v>
      </c>
      <c r="BA34" s="9">
        <v>1</v>
      </c>
      <c r="BB34" s="6">
        <f t="shared" si="71"/>
        <v>1</v>
      </c>
      <c r="BC34" s="7"/>
      <c r="BD34" s="9">
        <v>1</v>
      </c>
      <c r="BE34" s="6">
        <f t="shared" si="61"/>
        <v>0.5</v>
      </c>
      <c r="BF34" s="9">
        <f t="shared" si="62"/>
        <v>1</v>
      </c>
      <c r="BG34" s="10">
        <f t="shared" si="63"/>
        <v>0.5</v>
      </c>
      <c r="BI34" s="8">
        <f t="shared" si="64"/>
        <v>-2</v>
      </c>
      <c r="BJ34" s="6">
        <f t="shared" si="65"/>
        <v>-0.5</v>
      </c>
      <c r="BK34" s="10"/>
      <c r="BL34" s="8">
        <f t="shared" si="66"/>
        <v>-2</v>
      </c>
      <c r="BM34" s="6">
        <f>BL34/AO34</f>
        <v>-0.66666666666666663</v>
      </c>
      <c r="BN34" s="9">
        <f t="shared" si="73"/>
        <v>-2</v>
      </c>
      <c r="BO34" s="10">
        <f t="shared" si="73"/>
        <v>0</v>
      </c>
      <c r="BP34" s="6"/>
      <c r="BQ34" s="8">
        <f t="shared" si="67"/>
        <v>0</v>
      </c>
      <c r="BR34" s="6">
        <f t="shared" si="67"/>
        <v>0.25</v>
      </c>
      <c r="BS34" s="9">
        <f t="shared" si="67"/>
        <v>-2</v>
      </c>
      <c r="BT34" s="10">
        <f t="shared" si="67"/>
        <v>-0.25</v>
      </c>
      <c r="BU34" s="6"/>
      <c r="BV34" s="8">
        <f t="shared" si="68"/>
        <v>3</v>
      </c>
      <c r="BW34" s="9"/>
      <c r="BX34" s="8">
        <f t="shared" si="69"/>
        <v>1.3333333333333333</v>
      </c>
      <c r="BY34" s="9">
        <f t="shared" si="69"/>
        <v>1.3333333333333333</v>
      </c>
      <c r="BZ34" s="10">
        <f>AVERAGE( AF34,AQ34,BB34)</f>
        <v>1</v>
      </c>
      <c r="CA34" s="6"/>
      <c r="CB34" s="8">
        <f t="shared" si="70"/>
        <v>1.6666666666666667</v>
      </c>
      <c r="CC34" s="6">
        <f t="shared" si="70"/>
        <v>0.58333333333333337</v>
      </c>
      <c r="CD34" s="9">
        <f t="shared" si="70"/>
        <v>1.3333333333333333</v>
      </c>
      <c r="CE34" s="10">
        <f t="shared" si="70"/>
        <v>0.41666666666666669</v>
      </c>
    </row>
    <row r="35" spans="1:83">
      <c r="A35" s="50">
        <v>513</v>
      </c>
      <c r="B35" s="54">
        <v>1</v>
      </c>
      <c r="C35" s="30" t="s">
        <v>26</v>
      </c>
      <c r="D35" s="51">
        <v>513</v>
      </c>
      <c r="E35" s="51" t="s">
        <v>26</v>
      </c>
      <c r="F35" s="8">
        <v>379</v>
      </c>
      <c r="G35" s="1"/>
      <c r="H35" s="8">
        <f t="shared" si="45"/>
        <v>223</v>
      </c>
      <c r="I35" s="9">
        <v>178</v>
      </c>
      <c r="J35" s="6">
        <f t="shared" si="46"/>
        <v>0.7982062780269058</v>
      </c>
      <c r="K35" s="7"/>
      <c r="L35" s="9">
        <v>156</v>
      </c>
      <c r="M35" s="6">
        <f t="shared" si="47"/>
        <v>0.41160949868073876</v>
      </c>
      <c r="N35" s="9">
        <f t="shared" si="48"/>
        <v>223</v>
      </c>
      <c r="O35" s="10">
        <f t="shared" si="49"/>
        <v>0.58839050131926118</v>
      </c>
      <c r="P35" s="6"/>
      <c r="Q35" s="8">
        <v>346</v>
      </c>
      <c r="R35" s="1"/>
      <c r="S35" s="8">
        <f t="shared" si="50"/>
        <v>221</v>
      </c>
      <c r="T35" s="9">
        <v>185</v>
      </c>
      <c r="U35" s="6">
        <f t="shared" si="51"/>
        <v>0.83710407239819007</v>
      </c>
      <c r="V35" s="7"/>
      <c r="W35" s="9">
        <v>125</v>
      </c>
      <c r="X35" s="6">
        <f t="shared" si="52"/>
        <v>0.36127167630057805</v>
      </c>
      <c r="Y35" s="9">
        <f t="shared" si="53"/>
        <v>221</v>
      </c>
      <c r="Z35" s="10">
        <f t="shared" si="54"/>
        <v>0.63872832369942201</v>
      </c>
      <c r="AB35" s="8">
        <v>248</v>
      </c>
      <c r="AC35" s="1"/>
      <c r="AD35" s="8">
        <f t="shared" si="55"/>
        <v>161</v>
      </c>
      <c r="AE35" s="9">
        <v>127</v>
      </c>
      <c r="AF35" s="6">
        <f t="shared" ref="AF35:AF61" si="75">AE35/(AB35-AH35)</f>
        <v>0.78881987577639756</v>
      </c>
      <c r="AG35" s="7"/>
      <c r="AH35" s="9">
        <v>87</v>
      </c>
      <c r="AI35" s="6">
        <f t="shared" si="57"/>
        <v>0.35080645161290325</v>
      </c>
      <c r="AJ35" s="9">
        <f t="shared" si="58"/>
        <v>161</v>
      </c>
      <c r="AK35" s="10">
        <f t="shared" si="59"/>
        <v>0.64919354838709675</v>
      </c>
      <c r="AM35" s="8">
        <v>311</v>
      </c>
      <c r="AN35" s="1"/>
      <c r="AO35" s="8">
        <f t="shared" si="25"/>
        <v>190</v>
      </c>
      <c r="AP35" s="9">
        <v>148</v>
      </c>
      <c r="AQ35" s="6">
        <f t="shared" si="26"/>
        <v>0.77894736842105261</v>
      </c>
      <c r="AR35" s="7"/>
      <c r="AS35" s="9">
        <v>121</v>
      </c>
      <c r="AT35" s="6">
        <f t="shared" si="27"/>
        <v>0.38906752411575563</v>
      </c>
      <c r="AU35" s="9">
        <f t="shared" si="28"/>
        <v>190</v>
      </c>
      <c r="AV35" s="10">
        <f t="shared" si="29"/>
        <v>0.61093247588424437</v>
      </c>
      <c r="AX35" s="8">
        <v>365</v>
      </c>
      <c r="AY35" s="1"/>
      <c r="AZ35" s="8">
        <f t="shared" si="60"/>
        <v>240</v>
      </c>
      <c r="BA35" s="9">
        <v>183</v>
      </c>
      <c r="BB35" s="6">
        <f t="shared" si="71"/>
        <v>0.76249999999999996</v>
      </c>
      <c r="BC35" s="7"/>
      <c r="BD35" s="9">
        <v>125</v>
      </c>
      <c r="BE35" s="6">
        <f t="shared" si="61"/>
        <v>0.34246575342465752</v>
      </c>
      <c r="BF35" s="9">
        <f t="shared" si="62"/>
        <v>240</v>
      </c>
      <c r="BG35" s="10">
        <f t="shared" si="63"/>
        <v>0.65753424657534243</v>
      </c>
      <c r="BI35" s="8">
        <f t="shared" si="64"/>
        <v>54</v>
      </c>
      <c r="BJ35" s="6">
        <f t="shared" si="65"/>
        <v>0.17363344051446947</v>
      </c>
      <c r="BK35" s="10"/>
      <c r="BL35" s="8">
        <f t="shared" si="66"/>
        <v>50</v>
      </c>
      <c r="BM35" s="6">
        <f t="shared" si="72"/>
        <v>0.26315789473684209</v>
      </c>
      <c r="BN35" s="9">
        <f t="shared" si="73"/>
        <v>35</v>
      </c>
      <c r="BO35" s="10">
        <f t="shared" si="73"/>
        <v>-1.6447368421052655E-2</v>
      </c>
      <c r="BP35" s="6"/>
      <c r="BQ35" s="8">
        <f t="shared" si="67"/>
        <v>4</v>
      </c>
      <c r="BR35" s="6">
        <f t="shared" si="67"/>
        <v>-4.660177069109811E-2</v>
      </c>
      <c r="BS35" s="9">
        <f t="shared" si="67"/>
        <v>50</v>
      </c>
      <c r="BT35" s="10">
        <f t="shared" si="67"/>
        <v>4.6601770691098054E-2</v>
      </c>
      <c r="BU35" s="6"/>
      <c r="BV35" s="8">
        <f t="shared" si="68"/>
        <v>308</v>
      </c>
      <c r="BW35" s="9"/>
      <c r="BX35" s="8">
        <f t="shared" si="69"/>
        <v>197</v>
      </c>
      <c r="BY35" s="9">
        <f t="shared" si="69"/>
        <v>152.66666666666666</v>
      </c>
      <c r="BZ35" s="10">
        <f t="shared" si="74"/>
        <v>0.7767557480658166</v>
      </c>
      <c r="CA35" s="6"/>
      <c r="CB35" s="8">
        <f t="shared" si="70"/>
        <v>111</v>
      </c>
      <c r="CC35" s="6">
        <f t="shared" si="70"/>
        <v>0.36077990971777213</v>
      </c>
      <c r="CD35" s="9">
        <f t="shared" si="70"/>
        <v>197</v>
      </c>
      <c r="CE35" s="10">
        <f t="shared" si="70"/>
        <v>0.63922009028222782</v>
      </c>
    </row>
    <row r="36" spans="1:83">
      <c r="A36" s="50">
        <v>530</v>
      </c>
      <c r="B36" s="54">
        <v>1</v>
      </c>
      <c r="C36" s="30" t="s">
        <v>35</v>
      </c>
      <c r="D36" s="51">
        <v>530</v>
      </c>
      <c r="E36" s="51" t="s">
        <v>76</v>
      </c>
      <c r="F36" s="8">
        <v>493</v>
      </c>
      <c r="G36" s="1"/>
      <c r="H36" s="8">
        <f t="shared" si="45"/>
        <v>270</v>
      </c>
      <c r="I36" s="9">
        <v>196</v>
      </c>
      <c r="J36" s="6">
        <f t="shared" si="46"/>
        <v>0.72592592592592597</v>
      </c>
      <c r="K36" s="7"/>
      <c r="L36" s="9">
        <v>223</v>
      </c>
      <c r="M36" s="6">
        <f t="shared" si="47"/>
        <v>0.45233265720081134</v>
      </c>
      <c r="N36" s="9">
        <f t="shared" si="48"/>
        <v>270</v>
      </c>
      <c r="O36" s="10">
        <f t="shared" si="49"/>
        <v>0.54766734279918861</v>
      </c>
      <c r="P36" s="6"/>
      <c r="Q36" s="8">
        <v>413</v>
      </c>
      <c r="R36" s="1"/>
      <c r="S36" s="8">
        <f t="shared" si="50"/>
        <v>257</v>
      </c>
      <c r="T36" s="9">
        <v>184</v>
      </c>
      <c r="U36" s="6">
        <f t="shared" si="51"/>
        <v>0.71595330739299612</v>
      </c>
      <c r="V36" s="7"/>
      <c r="W36" s="9">
        <v>156</v>
      </c>
      <c r="X36" s="6">
        <f t="shared" si="52"/>
        <v>0.37772397094430993</v>
      </c>
      <c r="Y36" s="9">
        <f t="shared" si="53"/>
        <v>257</v>
      </c>
      <c r="Z36" s="10">
        <f t="shared" si="54"/>
        <v>0.62227602905569013</v>
      </c>
      <c r="AB36" s="8">
        <v>311</v>
      </c>
      <c r="AC36" s="1"/>
      <c r="AD36" s="8">
        <f t="shared" si="55"/>
        <v>197</v>
      </c>
      <c r="AE36" s="9">
        <v>129</v>
      </c>
      <c r="AF36" s="6">
        <f t="shared" si="75"/>
        <v>0.65482233502538068</v>
      </c>
      <c r="AG36" s="7"/>
      <c r="AH36" s="9">
        <v>114</v>
      </c>
      <c r="AI36" s="6">
        <f t="shared" si="57"/>
        <v>0.36655948553054662</v>
      </c>
      <c r="AJ36" s="9">
        <f t="shared" si="58"/>
        <v>197</v>
      </c>
      <c r="AK36" s="10">
        <f t="shared" si="59"/>
        <v>0.63344051446945338</v>
      </c>
      <c r="AM36" s="8">
        <v>287</v>
      </c>
      <c r="AN36" s="1"/>
      <c r="AO36" s="8">
        <f t="shared" si="25"/>
        <v>178</v>
      </c>
      <c r="AP36" s="9">
        <v>116</v>
      </c>
      <c r="AQ36" s="6">
        <f t="shared" si="26"/>
        <v>0.651685393258427</v>
      </c>
      <c r="AR36" s="7"/>
      <c r="AS36" s="9">
        <v>109</v>
      </c>
      <c r="AT36" s="6">
        <f t="shared" si="27"/>
        <v>0.37979094076655051</v>
      </c>
      <c r="AU36" s="9">
        <f t="shared" si="28"/>
        <v>178</v>
      </c>
      <c r="AV36" s="10">
        <f t="shared" si="29"/>
        <v>0.62020905923344949</v>
      </c>
      <c r="AX36" s="8">
        <v>281</v>
      </c>
      <c r="AY36" s="1"/>
      <c r="AZ36" s="8">
        <f t="shared" si="60"/>
        <v>163</v>
      </c>
      <c r="BA36" s="9">
        <v>113</v>
      </c>
      <c r="BB36" s="6">
        <f t="shared" si="71"/>
        <v>0.69325153374233128</v>
      </c>
      <c r="BC36" s="7"/>
      <c r="BD36" s="9">
        <v>118</v>
      </c>
      <c r="BE36" s="6">
        <f t="shared" si="61"/>
        <v>0.41992882562277578</v>
      </c>
      <c r="BF36" s="9">
        <f t="shared" si="62"/>
        <v>163</v>
      </c>
      <c r="BG36" s="10">
        <f t="shared" si="63"/>
        <v>0.58007117437722422</v>
      </c>
      <c r="BI36" s="8">
        <f t="shared" si="64"/>
        <v>-6</v>
      </c>
      <c r="BJ36" s="6">
        <f t="shared" si="65"/>
        <v>-2.0905923344947737E-2</v>
      </c>
      <c r="BK36" s="10"/>
      <c r="BL36" s="8">
        <f t="shared" si="66"/>
        <v>-15</v>
      </c>
      <c r="BM36" s="6">
        <f t="shared" si="72"/>
        <v>-8.4269662921348312E-2</v>
      </c>
      <c r="BN36" s="9">
        <f t="shared" si="73"/>
        <v>-3</v>
      </c>
      <c r="BO36" s="10">
        <f t="shared" si="73"/>
        <v>4.1566140483904279E-2</v>
      </c>
      <c r="BP36" s="6"/>
      <c r="BQ36" s="8">
        <f t="shared" si="67"/>
        <v>9</v>
      </c>
      <c r="BR36" s="6">
        <f t="shared" si="67"/>
        <v>4.013788485622527E-2</v>
      </c>
      <c r="BS36" s="9">
        <f t="shared" si="67"/>
        <v>-15</v>
      </c>
      <c r="BT36" s="10">
        <f t="shared" si="67"/>
        <v>-4.013788485622527E-2</v>
      </c>
      <c r="BU36" s="6"/>
      <c r="BV36" s="8">
        <f t="shared" si="68"/>
        <v>293</v>
      </c>
      <c r="BW36" s="9"/>
      <c r="BX36" s="8">
        <f t="shared" si="69"/>
        <v>179.33333333333334</v>
      </c>
      <c r="BY36" s="9">
        <f t="shared" si="69"/>
        <v>119.33333333333333</v>
      </c>
      <c r="BZ36" s="10">
        <f t="shared" si="74"/>
        <v>0.66658642067537965</v>
      </c>
      <c r="CA36" s="6"/>
      <c r="CB36" s="8">
        <f t="shared" si="70"/>
        <v>113.66666666666667</v>
      </c>
      <c r="CC36" s="6">
        <f t="shared" si="70"/>
        <v>0.3887597506399576</v>
      </c>
      <c r="CD36" s="9">
        <f t="shared" si="70"/>
        <v>179.33333333333334</v>
      </c>
      <c r="CE36" s="10">
        <f t="shared" si="70"/>
        <v>0.61124024936004229</v>
      </c>
    </row>
    <row r="37" spans="1:83">
      <c r="A37" s="50">
        <v>539</v>
      </c>
      <c r="B37" s="54">
        <v>1</v>
      </c>
      <c r="C37" s="30" t="s">
        <v>68</v>
      </c>
      <c r="D37" s="51">
        <v>539</v>
      </c>
      <c r="E37" s="51" t="s">
        <v>77</v>
      </c>
      <c r="F37" s="8">
        <v>424</v>
      </c>
      <c r="G37" s="1"/>
      <c r="H37" s="8">
        <f t="shared" si="45"/>
        <v>250</v>
      </c>
      <c r="I37" s="9">
        <v>191</v>
      </c>
      <c r="J37" s="6">
        <f t="shared" si="46"/>
        <v>0.76400000000000001</v>
      </c>
      <c r="K37" s="7"/>
      <c r="L37" s="9">
        <v>174</v>
      </c>
      <c r="M37" s="6">
        <f t="shared" si="47"/>
        <v>0.41037735849056606</v>
      </c>
      <c r="N37" s="9">
        <f t="shared" si="48"/>
        <v>250</v>
      </c>
      <c r="O37" s="10">
        <f t="shared" si="49"/>
        <v>0.589622641509434</v>
      </c>
      <c r="P37" s="6"/>
      <c r="Q37" s="8">
        <v>275</v>
      </c>
      <c r="R37" s="1"/>
      <c r="S37" s="8">
        <f t="shared" si="50"/>
        <v>158</v>
      </c>
      <c r="T37" s="9">
        <v>125</v>
      </c>
      <c r="U37" s="6">
        <f t="shared" si="51"/>
        <v>0.79113924050632911</v>
      </c>
      <c r="V37" s="7"/>
      <c r="W37" s="9">
        <v>117</v>
      </c>
      <c r="X37" s="6">
        <f t="shared" si="52"/>
        <v>0.42545454545454547</v>
      </c>
      <c r="Y37" s="9">
        <f t="shared" si="53"/>
        <v>158</v>
      </c>
      <c r="Z37" s="10">
        <f t="shared" si="54"/>
        <v>0.57454545454545458</v>
      </c>
      <c r="AB37" s="8">
        <v>206</v>
      </c>
      <c r="AC37" s="1"/>
      <c r="AD37" s="8">
        <f t="shared" si="55"/>
        <v>113</v>
      </c>
      <c r="AE37" s="9">
        <v>73</v>
      </c>
      <c r="AF37" s="6">
        <f t="shared" si="75"/>
        <v>0.64601769911504425</v>
      </c>
      <c r="AG37" s="7"/>
      <c r="AH37" s="9">
        <v>93</v>
      </c>
      <c r="AI37" s="6">
        <f t="shared" si="57"/>
        <v>0.45145631067961167</v>
      </c>
      <c r="AJ37" s="9">
        <f t="shared" si="58"/>
        <v>113</v>
      </c>
      <c r="AK37" s="10">
        <f t="shared" si="59"/>
        <v>0.54854368932038833</v>
      </c>
      <c r="AM37" s="8">
        <v>195</v>
      </c>
      <c r="AN37" s="1"/>
      <c r="AO37" s="8">
        <f t="shared" si="25"/>
        <v>112</v>
      </c>
      <c r="AP37" s="9">
        <v>83</v>
      </c>
      <c r="AQ37" s="6">
        <f t="shared" si="26"/>
        <v>0.7410714285714286</v>
      </c>
      <c r="AR37" s="7"/>
      <c r="AS37" s="9">
        <v>83</v>
      </c>
      <c r="AT37" s="6">
        <f t="shared" si="27"/>
        <v>0.42564102564102563</v>
      </c>
      <c r="AU37" s="9">
        <f t="shared" si="28"/>
        <v>112</v>
      </c>
      <c r="AV37" s="10">
        <f t="shared" si="29"/>
        <v>0.57435897435897432</v>
      </c>
      <c r="AX37" s="8">
        <v>186</v>
      </c>
      <c r="AY37" s="1"/>
      <c r="AZ37" s="8">
        <f t="shared" si="60"/>
        <v>107</v>
      </c>
      <c r="BA37" s="9">
        <v>91</v>
      </c>
      <c r="BB37" s="6">
        <f t="shared" si="71"/>
        <v>0.85046728971962615</v>
      </c>
      <c r="BC37" s="7"/>
      <c r="BD37" s="9">
        <v>79</v>
      </c>
      <c r="BE37" s="6">
        <f t="shared" si="61"/>
        <v>0.42473118279569894</v>
      </c>
      <c r="BF37" s="9">
        <f t="shared" si="62"/>
        <v>107</v>
      </c>
      <c r="BG37" s="10">
        <f t="shared" si="63"/>
        <v>0.57526881720430112</v>
      </c>
      <c r="BI37" s="8">
        <f t="shared" si="64"/>
        <v>-9</v>
      </c>
      <c r="BJ37" s="6">
        <f t="shared" si="65"/>
        <v>-4.6153846153846156E-2</v>
      </c>
      <c r="BK37" s="13"/>
      <c r="BL37" s="8">
        <f t="shared" si="66"/>
        <v>-5</v>
      </c>
      <c r="BM37" s="6">
        <f t="shared" si="72"/>
        <v>-4.4642857142857144E-2</v>
      </c>
      <c r="BN37" s="9">
        <f t="shared" si="73"/>
        <v>8</v>
      </c>
      <c r="BO37" s="10">
        <f t="shared" si="73"/>
        <v>0.10939586114819755</v>
      </c>
      <c r="BP37" s="14"/>
      <c r="BQ37" s="8">
        <f t="shared" si="67"/>
        <v>-4</v>
      </c>
      <c r="BR37" s="6">
        <f t="shared" si="67"/>
        <v>-9.0984284532669157E-4</v>
      </c>
      <c r="BS37" s="9">
        <f>BF37-AU37</f>
        <v>-5</v>
      </c>
      <c r="BT37" s="10">
        <f>BG37-AV37</f>
        <v>9.098428453268026E-4</v>
      </c>
      <c r="BU37" s="14"/>
      <c r="BV37" s="8">
        <f t="shared" si="68"/>
        <v>195.66666666666666</v>
      </c>
      <c r="BW37" s="12"/>
      <c r="BX37" s="8">
        <f t="shared" si="69"/>
        <v>110.66666666666667</v>
      </c>
      <c r="BY37" s="9">
        <f t="shared" si="69"/>
        <v>82.333333333333329</v>
      </c>
      <c r="BZ37" s="10">
        <f t="shared" si="74"/>
        <v>0.74585213913536641</v>
      </c>
      <c r="CA37" s="14"/>
      <c r="CB37" s="8">
        <f t="shared" si="70"/>
        <v>85</v>
      </c>
      <c r="CC37" s="6">
        <f t="shared" si="70"/>
        <v>0.43394283970544545</v>
      </c>
      <c r="CD37" s="9">
        <f t="shared" si="70"/>
        <v>110.66666666666667</v>
      </c>
      <c r="CE37" s="10">
        <f t="shared" si="70"/>
        <v>0.56605716029455466</v>
      </c>
    </row>
    <row r="38" spans="1:83">
      <c r="A38" s="50">
        <v>525</v>
      </c>
      <c r="B38" s="54">
        <v>1</v>
      </c>
      <c r="C38" s="30" t="s">
        <v>27</v>
      </c>
      <c r="D38" s="51">
        <v>525</v>
      </c>
      <c r="E38" s="51" t="s">
        <v>78</v>
      </c>
      <c r="F38" s="8">
        <v>3773</v>
      </c>
      <c r="G38" s="1"/>
      <c r="H38" s="8">
        <f t="shared" si="45"/>
        <v>2446</v>
      </c>
      <c r="I38" s="9">
        <v>1462</v>
      </c>
      <c r="J38" s="6">
        <f t="shared" si="46"/>
        <v>0.5977105478331971</v>
      </c>
      <c r="K38" s="7"/>
      <c r="L38" s="9">
        <v>1327</v>
      </c>
      <c r="M38" s="6">
        <f t="shared" si="47"/>
        <v>0.35170951497482111</v>
      </c>
      <c r="N38" s="9">
        <f t="shared" si="48"/>
        <v>2446</v>
      </c>
      <c r="O38" s="10">
        <f t="shared" si="49"/>
        <v>0.64829048502517894</v>
      </c>
      <c r="P38" s="6"/>
      <c r="Q38" s="8">
        <v>3431</v>
      </c>
      <c r="R38" s="1"/>
      <c r="S38" s="8">
        <f t="shared" si="50"/>
        <v>2106</v>
      </c>
      <c r="T38" s="9">
        <v>1316</v>
      </c>
      <c r="U38" s="6">
        <f t="shared" si="51"/>
        <v>0.62488129154795824</v>
      </c>
      <c r="V38" s="7"/>
      <c r="W38" s="9">
        <v>1325</v>
      </c>
      <c r="X38" s="6">
        <f t="shared" si="52"/>
        <v>0.38618478577674148</v>
      </c>
      <c r="Y38" s="9">
        <f t="shared" si="53"/>
        <v>2106</v>
      </c>
      <c r="Z38" s="10">
        <f t="shared" si="54"/>
        <v>0.61381521422325858</v>
      </c>
      <c r="AB38" s="8">
        <v>2466</v>
      </c>
      <c r="AC38" s="1"/>
      <c r="AD38" s="8">
        <f t="shared" si="55"/>
        <v>1593</v>
      </c>
      <c r="AE38" s="9">
        <v>936</v>
      </c>
      <c r="AF38" s="6">
        <f t="shared" si="75"/>
        <v>0.58757062146892658</v>
      </c>
      <c r="AG38" s="7"/>
      <c r="AH38" s="9">
        <v>873</v>
      </c>
      <c r="AI38" s="6">
        <f t="shared" si="57"/>
        <v>0.354014598540146</v>
      </c>
      <c r="AJ38" s="9">
        <f t="shared" si="58"/>
        <v>1593</v>
      </c>
      <c r="AK38" s="10">
        <f t="shared" si="59"/>
        <v>0.64598540145985406</v>
      </c>
      <c r="AM38" s="8">
        <v>2360</v>
      </c>
      <c r="AN38" s="1"/>
      <c r="AO38" s="8">
        <f t="shared" si="25"/>
        <v>1475</v>
      </c>
      <c r="AP38" s="9">
        <v>899</v>
      </c>
      <c r="AQ38" s="6">
        <f t="shared" si="26"/>
        <v>0.60949152542372886</v>
      </c>
      <c r="AR38" s="7"/>
      <c r="AS38" s="9">
        <v>885</v>
      </c>
      <c r="AT38" s="6">
        <f t="shared" si="27"/>
        <v>0.375</v>
      </c>
      <c r="AU38" s="9">
        <f t="shared" si="28"/>
        <v>1475</v>
      </c>
      <c r="AV38" s="10">
        <f t="shared" si="29"/>
        <v>0.625</v>
      </c>
      <c r="AX38" s="8">
        <v>2142</v>
      </c>
      <c r="AY38" s="1"/>
      <c r="AZ38" s="8">
        <f t="shared" si="60"/>
        <v>1416</v>
      </c>
      <c r="BA38" s="9">
        <v>843</v>
      </c>
      <c r="BB38" s="6">
        <f t="shared" si="71"/>
        <v>0.59533898305084743</v>
      </c>
      <c r="BC38" s="7"/>
      <c r="BD38" s="9">
        <v>726</v>
      </c>
      <c r="BE38" s="6">
        <f t="shared" si="61"/>
        <v>0.33893557422969189</v>
      </c>
      <c r="BF38" s="9">
        <f t="shared" si="62"/>
        <v>1416</v>
      </c>
      <c r="BG38" s="10">
        <f t="shared" si="63"/>
        <v>0.66106442577030811</v>
      </c>
      <c r="BI38" s="8">
        <f t="shared" si="64"/>
        <v>-218</v>
      </c>
      <c r="BJ38" s="6">
        <f t="shared" si="65"/>
        <v>-9.2372881355932204E-2</v>
      </c>
      <c r="BK38" s="10"/>
      <c r="BL38" s="8">
        <f t="shared" si="66"/>
        <v>-59</v>
      </c>
      <c r="BM38" s="6">
        <f t="shared" si="72"/>
        <v>-0.04</v>
      </c>
      <c r="BN38" s="9">
        <f t="shared" si="73"/>
        <v>-56</v>
      </c>
      <c r="BO38" s="10">
        <f t="shared" si="73"/>
        <v>-1.4152542372881438E-2</v>
      </c>
      <c r="BP38" s="6"/>
      <c r="BQ38" s="8">
        <f t="shared" si="67"/>
        <v>-159</v>
      </c>
      <c r="BR38" s="6">
        <f t="shared" si="67"/>
        <v>-3.6064425770308106E-2</v>
      </c>
      <c r="BS38" s="9">
        <f t="shared" si="67"/>
        <v>-59</v>
      </c>
      <c r="BT38" s="10">
        <f t="shared" si="67"/>
        <v>3.6064425770308106E-2</v>
      </c>
      <c r="BU38" s="6"/>
      <c r="BV38" s="8">
        <f t="shared" si="68"/>
        <v>2322.6666666666665</v>
      </c>
      <c r="BW38" s="9"/>
      <c r="BX38" s="8">
        <f t="shared" si="69"/>
        <v>1494.6666666666667</v>
      </c>
      <c r="BY38" s="9">
        <f t="shared" si="69"/>
        <v>892.66666666666663</v>
      </c>
      <c r="BZ38" s="10">
        <f t="shared" si="74"/>
        <v>0.59746704331450096</v>
      </c>
      <c r="CA38" s="6"/>
      <c r="CB38" s="8">
        <f t="shared" si="70"/>
        <v>828</v>
      </c>
      <c r="CC38" s="6">
        <f t="shared" si="70"/>
        <v>0.35598339092327924</v>
      </c>
      <c r="CD38" s="9">
        <f t="shared" si="70"/>
        <v>1494.6666666666667</v>
      </c>
      <c r="CE38" s="10">
        <f t="shared" si="70"/>
        <v>0.64401660907672076</v>
      </c>
    </row>
    <row r="39" spans="1:83">
      <c r="A39" s="50">
        <v>520</v>
      </c>
      <c r="B39" s="54">
        <v>1</v>
      </c>
      <c r="C39" s="30" t="s">
        <v>28</v>
      </c>
      <c r="D39" s="51">
        <v>520</v>
      </c>
      <c r="E39" s="51" t="s">
        <v>28</v>
      </c>
      <c r="F39" s="8">
        <v>437</v>
      </c>
      <c r="G39" s="1"/>
      <c r="H39" s="8">
        <f t="shared" si="45"/>
        <v>265</v>
      </c>
      <c r="I39" s="9">
        <v>198</v>
      </c>
      <c r="J39" s="6">
        <f t="shared" si="46"/>
        <v>0.74716981132075466</v>
      </c>
      <c r="K39" s="7"/>
      <c r="L39" s="9">
        <v>172</v>
      </c>
      <c r="M39" s="6">
        <f t="shared" si="47"/>
        <v>0.39359267734553777</v>
      </c>
      <c r="N39" s="9">
        <f t="shared" si="48"/>
        <v>265</v>
      </c>
      <c r="O39" s="10">
        <f t="shared" si="49"/>
        <v>0.60640732265446229</v>
      </c>
      <c r="P39" s="6"/>
      <c r="Q39" s="8">
        <v>403</v>
      </c>
      <c r="R39" s="1"/>
      <c r="S39" s="8">
        <f t="shared" si="50"/>
        <v>253</v>
      </c>
      <c r="T39" s="9">
        <v>159</v>
      </c>
      <c r="U39" s="6">
        <f t="shared" si="51"/>
        <v>0.62845849802371545</v>
      </c>
      <c r="V39" s="7"/>
      <c r="W39" s="9">
        <v>150</v>
      </c>
      <c r="X39" s="6">
        <f t="shared" si="52"/>
        <v>0.37220843672456577</v>
      </c>
      <c r="Y39" s="9">
        <f t="shared" si="53"/>
        <v>253</v>
      </c>
      <c r="Z39" s="10">
        <f t="shared" si="54"/>
        <v>0.62779156327543428</v>
      </c>
      <c r="AB39" s="8">
        <v>393</v>
      </c>
      <c r="AC39" s="1"/>
      <c r="AD39" s="8">
        <f t="shared" si="55"/>
        <v>225</v>
      </c>
      <c r="AE39" s="9">
        <v>203</v>
      </c>
      <c r="AF39" s="6">
        <f t="shared" si="75"/>
        <v>0.90222222222222226</v>
      </c>
      <c r="AG39" s="7"/>
      <c r="AH39" s="9">
        <v>168</v>
      </c>
      <c r="AI39" s="6">
        <f t="shared" si="57"/>
        <v>0.42748091603053434</v>
      </c>
      <c r="AJ39" s="9">
        <f t="shared" si="58"/>
        <v>225</v>
      </c>
      <c r="AK39" s="10">
        <f t="shared" si="59"/>
        <v>0.5725190839694656</v>
      </c>
      <c r="AM39" s="8">
        <v>200</v>
      </c>
      <c r="AN39" s="1"/>
      <c r="AO39" s="8">
        <f t="shared" si="25"/>
        <v>133</v>
      </c>
      <c r="AP39" s="9">
        <v>98</v>
      </c>
      <c r="AQ39" s="6">
        <f t="shared" si="26"/>
        <v>0.73684210526315785</v>
      </c>
      <c r="AR39" s="7"/>
      <c r="AS39" s="9">
        <v>67</v>
      </c>
      <c r="AT39" s="6">
        <f t="shared" si="27"/>
        <v>0.33500000000000002</v>
      </c>
      <c r="AU39" s="9">
        <f t="shared" si="28"/>
        <v>133</v>
      </c>
      <c r="AV39" s="10">
        <f t="shared" si="29"/>
        <v>0.66500000000000004</v>
      </c>
      <c r="AX39" s="8">
        <v>270</v>
      </c>
      <c r="AY39" s="1"/>
      <c r="AZ39" s="8">
        <f t="shared" si="60"/>
        <v>167</v>
      </c>
      <c r="BA39" s="9">
        <v>122</v>
      </c>
      <c r="BB39" s="6">
        <f t="shared" si="71"/>
        <v>0.73053892215568861</v>
      </c>
      <c r="BC39" s="7"/>
      <c r="BD39" s="9">
        <v>103</v>
      </c>
      <c r="BE39" s="6">
        <f t="shared" si="61"/>
        <v>0.38148148148148148</v>
      </c>
      <c r="BF39" s="9">
        <f t="shared" si="62"/>
        <v>167</v>
      </c>
      <c r="BG39" s="10">
        <f t="shared" si="63"/>
        <v>0.61851851851851847</v>
      </c>
      <c r="BI39" s="8">
        <f t="shared" si="64"/>
        <v>70</v>
      </c>
      <c r="BJ39" s="6">
        <f t="shared" si="65"/>
        <v>0.35</v>
      </c>
      <c r="BK39" s="10"/>
      <c r="BL39" s="8">
        <f t="shared" si="66"/>
        <v>34</v>
      </c>
      <c r="BM39" s="6">
        <f t="shared" si="72"/>
        <v>0.25563909774436089</v>
      </c>
      <c r="BN39" s="9">
        <f t="shared" si="73"/>
        <v>24</v>
      </c>
      <c r="BO39" s="10">
        <f t="shared" si="73"/>
        <v>-6.3031831074692457E-3</v>
      </c>
      <c r="BP39" s="6"/>
      <c r="BQ39" s="8">
        <f t="shared" si="67"/>
        <v>36</v>
      </c>
      <c r="BR39" s="6">
        <f t="shared" si="67"/>
        <v>4.6481481481481457E-2</v>
      </c>
      <c r="BS39" s="9">
        <f t="shared" si="67"/>
        <v>34</v>
      </c>
      <c r="BT39" s="10">
        <f t="shared" si="67"/>
        <v>-4.6481481481481568E-2</v>
      </c>
      <c r="BU39" s="6"/>
      <c r="BV39" s="8">
        <f t="shared" si="68"/>
        <v>287.66666666666669</v>
      </c>
      <c r="BW39" s="9"/>
      <c r="BX39" s="8">
        <f t="shared" si="69"/>
        <v>175</v>
      </c>
      <c r="BY39" s="9">
        <f t="shared" si="69"/>
        <v>141</v>
      </c>
      <c r="BZ39" s="10">
        <f t="shared" si="74"/>
        <v>0.78986774988035613</v>
      </c>
      <c r="CA39" s="6"/>
      <c r="CB39" s="8">
        <f t="shared" si="70"/>
        <v>112.66666666666667</v>
      </c>
      <c r="CC39" s="6">
        <f t="shared" si="70"/>
        <v>0.38132079917067196</v>
      </c>
      <c r="CD39" s="9">
        <f t="shared" si="70"/>
        <v>175</v>
      </c>
      <c r="CE39" s="10">
        <f t="shared" si="70"/>
        <v>0.61867920082932804</v>
      </c>
    </row>
    <row r="40" spans="1:83">
      <c r="A40" s="50">
        <v>501</v>
      </c>
      <c r="B40" s="54">
        <v>1</v>
      </c>
      <c r="C40" s="30" t="s">
        <v>29</v>
      </c>
      <c r="D40" s="51">
        <v>501</v>
      </c>
      <c r="E40" s="51" t="s">
        <v>29</v>
      </c>
      <c r="F40" s="8">
        <v>490</v>
      </c>
      <c r="G40" s="1"/>
      <c r="H40" s="8">
        <f t="shared" si="45"/>
        <v>256</v>
      </c>
      <c r="I40" s="9">
        <v>154</v>
      </c>
      <c r="J40" s="6">
        <f t="shared" si="46"/>
        <v>0.6015625</v>
      </c>
      <c r="K40" s="7"/>
      <c r="L40" s="9">
        <v>234</v>
      </c>
      <c r="M40" s="6">
        <f t="shared" si="47"/>
        <v>0.47755102040816327</v>
      </c>
      <c r="N40" s="9">
        <f t="shared" si="48"/>
        <v>256</v>
      </c>
      <c r="O40" s="10">
        <f t="shared" si="49"/>
        <v>0.52244897959183678</v>
      </c>
      <c r="P40" s="6"/>
      <c r="Q40" s="8">
        <v>523</v>
      </c>
      <c r="R40" s="1"/>
      <c r="S40" s="8">
        <f t="shared" si="50"/>
        <v>285</v>
      </c>
      <c r="T40" s="9">
        <v>206</v>
      </c>
      <c r="U40" s="6">
        <f t="shared" si="51"/>
        <v>0.72280701754385968</v>
      </c>
      <c r="V40" s="7"/>
      <c r="W40" s="9">
        <v>238</v>
      </c>
      <c r="X40" s="6">
        <f t="shared" si="52"/>
        <v>0.45506692160611856</v>
      </c>
      <c r="Y40" s="9">
        <f t="shared" si="53"/>
        <v>285</v>
      </c>
      <c r="Z40" s="10">
        <f t="shared" si="54"/>
        <v>0.5449330783938815</v>
      </c>
      <c r="AB40" s="8">
        <v>364</v>
      </c>
      <c r="AC40" s="1"/>
      <c r="AD40" s="8">
        <f t="shared" si="55"/>
        <v>216</v>
      </c>
      <c r="AE40" s="9">
        <v>135</v>
      </c>
      <c r="AF40" s="6">
        <f t="shared" si="75"/>
        <v>0.625</v>
      </c>
      <c r="AG40" s="7"/>
      <c r="AH40" s="9">
        <v>148</v>
      </c>
      <c r="AI40" s="6">
        <f t="shared" si="57"/>
        <v>0.40659340659340659</v>
      </c>
      <c r="AJ40" s="9">
        <f t="shared" si="58"/>
        <v>216</v>
      </c>
      <c r="AK40" s="10">
        <f t="shared" si="59"/>
        <v>0.59340659340659341</v>
      </c>
      <c r="AM40" s="8">
        <v>386</v>
      </c>
      <c r="AN40" s="1"/>
      <c r="AO40" s="8">
        <f t="shared" si="25"/>
        <v>225</v>
      </c>
      <c r="AP40" s="9">
        <v>142</v>
      </c>
      <c r="AQ40" s="6">
        <f t="shared" si="26"/>
        <v>0.63111111111111107</v>
      </c>
      <c r="AR40" s="7"/>
      <c r="AS40" s="9">
        <v>161</v>
      </c>
      <c r="AT40" s="6">
        <f t="shared" si="27"/>
        <v>0.41709844559585491</v>
      </c>
      <c r="AU40" s="9">
        <f t="shared" si="28"/>
        <v>225</v>
      </c>
      <c r="AV40" s="10">
        <f t="shared" si="29"/>
        <v>0.58290155440414504</v>
      </c>
      <c r="AX40" s="8">
        <v>396</v>
      </c>
      <c r="AY40" s="1"/>
      <c r="AZ40" s="8">
        <f t="shared" si="60"/>
        <v>223</v>
      </c>
      <c r="BA40" s="9">
        <v>149</v>
      </c>
      <c r="BB40" s="6">
        <f t="shared" si="71"/>
        <v>0.66816143497757852</v>
      </c>
      <c r="BC40" s="7"/>
      <c r="BD40" s="9">
        <v>173</v>
      </c>
      <c r="BE40" s="6">
        <f t="shared" si="61"/>
        <v>0.43686868686868685</v>
      </c>
      <c r="BF40" s="9">
        <f t="shared" si="62"/>
        <v>223</v>
      </c>
      <c r="BG40" s="10">
        <f t="shared" si="63"/>
        <v>0.56313131313131315</v>
      </c>
      <c r="BI40" s="8">
        <f t="shared" si="64"/>
        <v>10</v>
      </c>
      <c r="BJ40" s="6">
        <f t="shared" si="65"/>
        <v>2.5906735751295335E-2</v>
      </c>
      <c r="BK40" s="10"/>
      <c r="BL40" s="8">
        <f t="shared" si="66"/>
        <v>-2</v>
      </c>
      <c r="BM40" s="6">
        <f t="shared" si="72"/>
        <v>-8.8888888888888889E-3</v>
      </c>
      <c r="BN40" s="9">
        <f t="shared" si="73"/>
        <v>7</v>
      </c>
      <c r="BO40" s="10">
        <f t="shared" si="73"/>
        <v>3.7050323866467449E-2</v>
      </c>
      <c r="BP40" s="6"/>
      <c r="BQ40" s="8">
        <f t="shared" si="67"/>
        <v>12</v>
      </c>
      <c r="BR40" s="6">
        <f t="shared" si="67"/>
        <v>1.9770241272831945E-2</v>
      </c>
      <c r="BS40" s="9">
        <f t="shared" si="67"/>
        <v>-2</v>
      </c>
      <c r="BT40" s="10">
        <f t="shared" si="67"/>
        <v>-1.977024127283189E-2</v>
      </c>
      <c r="BU40" s="6"/>
      <c r="BV40" s="8">
        <f t="shared" si="68"/>
        <v>382</v>
      </c>
      <c r="BW40" s="9"/>
      <c r="BX40" s="8">
        <f t="shared" si="69"/>
        <v>221.33333333333334</v>
      </c>
      <c r="BY40" s="9">
        <f t="shared" si="69"/>
        <v>142</v>
      </c>
      <c r="BZ40" s="10">
        <f t="shared" si="74"/>
        <v>0.64142418202956319</v>
      </c>
      <c r="CA40" s="6"/>
      <c r="CB40" s="8">
        <f t="shared" si="70"/>
        <v>160.66666666666666</v>
      </c>
      <c r="CC40" s="6">
        <f t="shared" si="70"/>
        <v>0.42018684635264947</v>
      </c>
      <c r="CD40" s="9">
        <f t="shared" si="70"/>
        <v>221.33333333333334</v>
      </c>
      <c r="CE40" s="10">
        <f t="shared" si="70"/>
        <v>0.57981315364735053</v>
      </c>
    </row>
    <row r="41" spans="1:83">
      <c r="A41" s="50">
        <v>523</v>
      </c>
      <c r="B41" s="54">
        <v>1</v>
      </c>
      <c r="C41" s="30" t="s">
        <v>30</v>
      </c>
      <c r="D41" s="51">
        <v>523</v>
      </c>
      <c r="E41" s="51" t="s">
        <v>30</v>
      </c>
      <c r="F41" s="8">
        <v>803</v>
      </c>
      <c r="G41" s="1"/>
      <c r="H41" s="8">
        <f t="shared" si="45"/>
        <v>380</v>
      </c>
      <c r="I41" s="9">
        <v>257</v>
      </c>
      <c r="J41" s="6">
        <f t="shared" si="46"/>
        <v>0.6763157894736842</v>
      </c>
      <c r="K41" s="7"/>
      <c r="L41" s="9">
        <v>423</v>
      </c>
      <c r="M41" s="6">
        <f t="shared" si="47"/>
        <v>0.52677459526774595</v>
      </c>
      <c r="N41" s="9">
        <f t="shared" si="48"/>
        <v>380</v>
      </c>
      <c r="O41" s="10">
        <f t="shared" si="49"/>
        <v>0.47322540473225405</v>
      </c>
      <c r="P41" s="6"/>
      <c r="Q41" s="8">
        <v>631</v>
      </c>
      <c r="R41" s="1"/>
      <c r="S41" s="8">
        <f t="shared" si="50"/>
        <v>282</v>
      </c>
      <c r="T41" s="9">
        <v>195</v>
      </c>
      <c r="U41" s="6">
        <f t="shared" si="51"/>
        <v>0.69148936170212771</v>
      </c>
      <c r="V41" s="7"/>
      <c r="W41" s="9">
        <v>349</v>
      </c>
      <c r="X41" s="6">
        <f t="shared" si="52"/>
        <v>0.55309033280507136</v>
      </c>
      <c r="Y41" s="9">
        <f t="shared" si="53"/>
        <v>282</v>
      </c>
      <c r="Z41" s="10">
        <f t="shared" si="54"/>
        <v>0.44690966719492869</v>
      </c>
      <c r="AB41" s="8">
        <v>447</v>
      </c>
      <c r="AC41" s="1"/>
      <c r="AD41" s="8">
        <f t="shared" si="55"/>
        <v>220</v>
      </c>
      <c r="AE41" s="9">
        <v>165</v>
      </c>
      <c r="AF41" s="6">
        <f t="shared" si="75"/>
        <v>0.75</v>
      </c>
      <c r="AG41" s="7"/>
      <c r="AH41" s="9">
        <v>227</v>
      </c>
      <c r="AI41" s="6">
        <f t="shared" si="57"/>
        <v>0.50782997762863535</v>
      </c>
      <c r="AJ41" s="9">
        <f t="shared" si="58"/>
        <v>220</v>
      </c>
      <c r="AK41" s="10">
        <f t="shared" si="59"/>
        <v>0.49217002237136465</v>
      </c>
      <c r="AM41" s="8">
        <v>355</v>
      </c>
      <c r="AN41" s="1"/>
      <c r="AO41" s="8">
        <f t="shared" si="25"/>
        <v>193</v>
      </c>
      <c r="AP41" s="9">
        <v>122</v>
      </c>
      <c r="AQ41" s="6">
        <f t="shared" si="26"/>
        <v>0.63212435233160624</v>
      </c>
      <c r="AR41" s="7"/>
      <c r="AS41" s="9">
        <v>162</v>
      </c>
      <c r="AT41" s="6">
        <f t="shared" si="27"/>
        <v>0.45633802816901409</v>
      </c>
      <c r="AU41" s="9">
        <f t="shared" si="28"/>
        <v>193</v>
      </c>
      <c r="AV41" s="10">
        <f t="shared" si="29"/>
        <v>0.54366197183098597</v>
      </c>
      <c r="AX41" s="8">
        <v>445</v>
      </c>
      <c r="AY41" s="1"/>
      <c r="AZ41" s="8">
        <f t="shared" si="60"/>
        <v>279</v>
      </c>
      <c r="BA41" s="9">
        <v>187</v>
      </c>
      <c r="BB41" s="6">
        <f t="shared" si="71"/>
        <v>0.67025089605734767</v>
      </c>
      <c r="BC41" s="7"/>
      <c r="BD41" s="9">
        <v>166</v>
      </c>
      <c r="BE41" s="6">
        <f t="shared" si="61"/>
        <v>0.37303370786516854</v>
      </c>
      <c r="BF41" s="9">
        <f t="shared" si="62"/>
        <v>279</v>
      </c>
      <c r="BG41" s="10">
        <f t="shared" si="63"/>
        <v>0.62696629213483146</v>
      </c>
      <c r="BI41" s="8">
        <f t="shared" si="64"/>
        <v>90</v>
      </c>
      <c r="BJ41" s="6">
        <f t="shared" si="65"/>
        <v>0.25352112676056338</v>
      </c>
      <c r="BK41" s="10"/>
      <c r="BL41" s="8">
        <f t="shared" si="66"/>
        <v>86</v>
      </c>
      <c r="BM41" s="6">
        <f t="shared" si="72"/>
        <v>0.44559585492227977</v>
      </c>
      <c r="BN41" s="9">
        <f t="shared" si="73"/>
        <v>65</v>
      </c>
      <c r="BO41" s="10">
        <f t="shared" si="73"/>
        <v>3.8126543725741424E-2</v>
      </c>
      <c r="BP41" s="6"/>
      <c r="BQ41" s="8">
        <f t="shared" si="67"/>
        <v>4</v>
      </c>
      <c r="BR41" s="6">
        <f t="shared" si="67"/>
        <v>-8.3304320303845547E-2</v>
      </c>
      <c r="BS41" s="9">
        <f t="shared" si="67"/>
        <v>86</v>
      </c>
      <c r="BT41" s="10">
        <f t="shared" si="67"/>
        <v>8.3304320303845492E-2</v>
      </c>
      <c r="BU41" s="6"/>
      <c r="BV41" s="8">
        <f t="shared" si="68"/>
        <v>415.66666666666669</v>
      </c>
      <c r="BW41" s="9"/>
      <c r="BX41" s="8">
        <f t="shared" si="69"/>
        <v>230.66666666666666</v>
      </c>
      <c r="BY41" s="9">
        <f t="shared" si="69"/>
        <v>158</v>
      </c>
      <c r="BZ41" s="10">
        <f t="shared" si="74"/>
        <v>0.68412508279631801</v>
      </c>
      <c r="CA41" s="6"/>
      <c r="CB41" s="8">
        <f t="shared" si="70"/>
        <v>185</v>
      </c>
      <c r="CC41" s="6">
        <f t="shared" si="70"/>
        <v>0.4457339045542727</v>
      </c>
      <c r="CD41" s="9">
        <f t="shared" si="70"/>
        <v>230.66666666666666</v>
      </c>
      <c r="CE41" s="10">
        <f t="shared" si="70"/>
        <v>0.55426609544572736</v>
      </c>
    </row>
    <row r="42" spans="1:83">
      <c r="A42" s="50">
        <v>517</v>
      </c>
      <c r="B42" s="54">
        <v>1</v>
      </c>
      <c r="C42" s="30" t="s">
        <v>32</v>
      </c>
      <c r="D42" s="51">
        <v>517</v>
      </c>
      <c r="E42" s="51" t="s">
        <v>32</v>
      </c>
      <c r="F42" s="8">
        <v>930</v>
      </c>
      <c r="G42" s="1"/>
      <c r="H42" s="8">
        <f t="shared" si="45"/>
        <v>496</v>
      </c>
      <c r="I42" s="9">
        <v>385</v>
      </c>
      <c r="J42" s="6">
        <f t="shared" si="46"/>
        <v>0.77620967741935487</v>
      </c>
      <c r="K42" s="7"/>
      <c r="L42" s="9">
        <v>434</v>
      </c>
      <c r="M42" s="6">
        <f t="shared" si="47"/>
        <v>0.46666666666666667</v>
      </c>
      <c r="N42" s="9">
        <f t="shared" si="48"/>
        <v>496</v>
      </c>
      <c r="O42" s="10">
        <f t="shared" si="49"/>
        <v>0.53333333333333333</v>
      </c>
      <c r="P42" s="6"/>
      <c r="Q42" s="8">
        <v>849</v>
      </c>
      <c r="R42" s="1"/>
      <c r="S42" s="8">
        <f t="shared" si="50"/>
        <v>426</v>
      </c>
      <c r="T42" s="9">
        <v>297</v>
      </c>
      <c r="U42" s="6">
        <f t="shared" si="51"/>
        <v>0.69718309859154926</v>
      </c>
      <c r="V42" s="7"/>
      <c r="W42" s="9">
        <v>423</v>
      </c>
      <c r="X42" s="6">
        <f t="shared" si="52"/>
        <v>0.49823321554770317</v>
      </c>
      <c r="Y42" s="9">
        <f t="shared" si="53"/>
        <v>426</v>
      </c>
      <c r="Z42" s="10">
        <f t="shared" si="54"/>
        <v>0.50176678445229683</v>
      </c>
      <c r="AB42" s="8">
        <v>754</v>
      </c>
      <c r="AC42" s="1"/>
      <c r="AD42" s="8">
        <f t="shared" si="55"/>
        <v>394</v>
      </c>
      <c r="AE42" s="9">
        <v>311</v>
      </c>
      <c r="AF42" s="6">
        <f t="shared" si="75"/>
        <v>0.78934010152284262</v>
      </c>
      <c r="AG42" s="7"/>
      <c r="AH42" s="9">
        <v>360</v>
      </c>
      <c r="AI42" s="6">
        <f t="shared" si="57"/>
        <v>0.47745358090185674</v>
      </c>
      <c r="AJ42" s="9">
        <f t="shared" si="58"/>
        <v>394</v>
      </c>
      <c r="AK42" s="10">
        <f t="shared" si="59"/>
        <v>0.52254641909814326</v>
      </c>
      <c r="AM42" s="8">
        <v>465</v>
      </c>
      <c r="AN42" s="1"/>
      <c r="AO42" s="8">
        <f t="shared" si="25"/>
        <v>239</v>
      </c>
      <c r="AP42" s="9">
        <v>174</v>
      </c>
      <c r="AQ42" s="6">
        <f t="shared" si="26"/>
        <v>0.72803347280334729</v>
      </c>
      <c r="AR42" s="7"/>
      <c r="AS42" s="9">
        <v>226</v>
      </c>
      <c r="AT42" s="6">
        <f t="shared" si="27"/>
        <v>0.48602150537634409</v>
      </c>
      <c r="AU42" s="9">
        <f t="shared" si="28"/>
        <v>239</v>
      </c>
      <c r="AV42" s="10">
        <f t="shared" si="29"/>
        <v>0.51397849462365597</v>
      </c>
      <c r="AX42" s="8">
        <v>495</v>
      </c>
      <c r="AY42" s="1"/>
      <c r="AZ42" s="8">
        <f t="shared" si="60"/>
        <v>263</v>
      </c>
      <c r="BA42" s="9">
        <v>183</v>
      </c>
      <c r="BB42" s="6">
        <f t="shared" si="71"/>
        <v>0.69581749049429653</v>
      </c>
      <c r="BC42" s="7"/>
      <c r="BD42" s="9">
        <v>232</v>
      </c>
      <c r="BE42" s="6">
        <f t="shared" si="61"/>
        <v>0.46868686868686871</v>
      </c>
      <c r="BF42" s="9">
        <f t="shared" si="62"/>
        <v>263</v>
      </c>
      <c r="BG42" s="10">
        <f t="shared" si="63"/>
        <v>0.53131313131313129</v>
      </c>
      <c r="BI42" s="8">
        <f t="shared" si="64"/>
        <v>30</v>
      </c>
      <c r="BJ42" s="6">
        <f t="shared" si="65"/>
        <v>6.4516129032258063E-2</v>
      </c>
      <c r="BK42" s="10"/>
      <c r="BL42" s="8">
        <f t="shared" si="66"/>
        <v>24</v>
      </c>
      <c r="BM42" s="6">
        <f t="shared" si="72"/>
        <v>0.100418410041841</v>
      </c>
      <c r="BN42" s="9">
        <f t="shared" si="73"/>
        <v>9</v>
      </c>
      <c r="BO42" s="10">
        <f t="shared" si="73"/>
        <v>-3.2215982309050761E-2</v>
      </c>
      <c r="BP42" s="6"/>
      <c r="BQ42" s="8">
        <f t="shared" si="67"/>
        <v>6</v>
      </c>
      <c r="BR42" s="6">
        <f t="shared" si="67"/>
        <v>-1.733463668947538E-2</v>
      </c>
      <c r="BS42" s="9">
        <f t="shared" si="67"/>
        <v>24</v>
      </c>
      <c r="BT42" s="10">
        <f t="shared" si="67"/>
        <v>1.7334636689475325E-2</v>
      </c>
      <c r="BU42" s="6"/>
      <c r="BV42" s="8">
        <f t="shared" si="68"/>
        <v>571.33333333333337</v>
      </c>
      <c r="BW42" s="9"/>
      <c r="BX42" s="8">
        <f t="shared" si="69"/>
        <v>298.66666666666669</v>
      </c>
      <c r="BY42" s="9">
        <f t="shared" si="69"/>
        <v>222.66666666666666</v>
      </c>
      <c r="BZ42" s="10">
        <f t="shared" si="74"/>
        <v>0.73773035494016215</v>
      </c>
      <c r="CA42" s="6"/>
      <c r="CB42" s="8">
        <f t="shared" si="70"/>
        <v>272.66666666666669</v>
      </c>
      <c r="CC42" s="6">
        <f t="shared" si="70"/>
        <v>0.47738731832168985</v>
      </c>
      <c r="CD42" s="9">
        <f t="shared" si="70"/>
        <v>298.66666666666669</v>
      </c>
      <c r="CE42" s="10">
        <f t="shared" si="70"/>
        <v>0.52261268167831021</v>
      </c>
    </row>
    <row r="43" spans="1:83">
      <c r="A43" s="50">
        <v>536</v>
      </c>
      <c r="B43" s="54">
        <v>1</v>
      </c>
      <c r="C43" s="30" t="s">
        <v>33</v>
      </c>
      <c r="D43" s="51">
        <v>536</v>
      </c>
      <c r="E43" s="51" t="s">
        <v>79</v>
      </c>
      <c r="F43" s="8">
        <v>763</v>
      </c>
      <c r="G43" s="1"/>
      <c r="H43" s="8">
        <f t="shared" si="45"/>
        <v>470</v>
      </c>
      <c r="I43" s="9">
        <v>341</v>
      </c>
      <c r="J43" s="6">
        <f t="shared" si="46"/>
        <v>0.72553191489361701</v>
      </c>
      <c r="K43" s="7"/>
      <c r="L43" s="9">
        <v>293</v>
      </c>
      <c r="M43" s="6">
        <f t="shared" si="47"/>
        <v>0.38401048492791612</v>
      </c>
      <c r="N43" s="9">
        <f t="shared" si="48"/>
        <v>470</v>
      </c>
      <c r="O43" s="10">
        <f t="shared" si="49"/>
        <v>0.61598951507208388</v>
      </c>
      <c r="P43" s="6"/>
      <c r="Q43" s="8">
        <v>755</v>
      </c>
      <c r="R43" s="1"/>
      <c r="S43" s="8">
        <f t="shared" si="50"/>
        <v>403</v>
      </c>
      <c r="T43" s="9">
        <v>291</v>
      </c>
      <c r="U43" s="6">
        <f t="shared" si="51"/>
        <v>0.72208436724565761</v>
      </c>
      <c r="V43" s="7"/>
      <c r="W43" s="9">
        <v>352</v>
      </c>
      <c r="X43" s="6">
        <f t="shared" si="52"/>
        <v>0.46622516556291393</v>
      </c>
      <c r="Y43" s="9">
        <f t="shared" si="53"/>
        <v>403</v>
      </c>
      <c r="Z43" s="10">
        <f t="shared" si="54"/>
        <v>0.53377483443708607</v>
      </c>
      <c r="AB43" s="8">
        <v>552</v>
      </c>
      <c r="AC43" s="1"/>
      <c r="AD43" s="8">
        <f t="shared" si="55"/>
        <v>327</v>
      </c>
      <c r="AE43" s="9">
        <v>231</v>
      </c>
      <c r="AF43" s="6">
        <f t="shared" si="75"/>
        <v>0.70642201834862384</v>
      </c>
      <c r="AG43" s="7"/>
      <c r="AH43" s="9">
        <v>225</v>
      </c>
      <c r="AI43" s="6">
        <f t="shared" si="57"/>
        <v>0.40760869565217389</v>
      </c>
      <c r="AJ43" s="9">
        <f t="shared" si="58"/>
        <v>327</v>
      </c>
      <c r="AK43" s="10">
        <f t="shared" si="59"/>
        <v>0.59239130434782605</v>
      </c>
      <c r="AM43" s="8">
        <v>510</v>
      </c>
      <c r="AN43" s="1"/>
      <c r="AO43" s="8">
        <f t="shared" si="25"/>
        <v>297</v>
      </c>
      <c r="AP43" s="9">
        <v>205</v>
      </c>
      <c r="AQ43" s="6">
        <f t="shared" si="26"/>
        <v>0.6902356902356902</v>
      </c>
      <c r="AR43" s="7"/>
      <c r="AS43" s="9">
        <v>213</v>
      </c>
      <c r="AT43" s="6">
        <f t="shared" si="27"/>
        <v>0.41764705882352943</v>
      </c>
      <c r="AU43" s="9">
        <f t="shared" si="28"/>
        <v>297</v>
      </c>
      <c r="AV43" s="10">
        <f t="shared" si="29"/>
        <v>0.58235294117647063</v>
      </c>
      <c r="AX43" s="8">
        <v>469</v>
      </c>
      <c r="AY43" s="1"/>
      <c r="AZ43" s="8">
        <f t="shared" si="60"/>
        <v>279</v>
      </c>
      <c r="BA43" s="9">
        <v>210</v>
      </c>
      <c r="BB43" s="6">
        <f t="shared" si="71"/>
        <v>0.75268817204301075</v>
      </c>
      <c r="BC43" s="7"/>
      <c r="BD43" s="9">
        <v>190</v>
      </c>
      <c r="BE43" s="6">
        <f t="shared" si="61"/>
        <v>0.40511727078891258</v>
      </c>
      <c r="BF43" s="9">
        <f t="shared" si="62"/>
        <v>279</v>
      </c>
      <c r="BG43" s="10">
        <f t="shared" si="63"/>
        <v>0.59488272921108742</v>
      </c>
      <c r="BI43" s="8">
        <f t="shared" si="64"/>
        <v>-41</v>
      </c>
      <c r="BJ43" s="6">
        <f t="shared" si="65"/>
        <v>-8.0392156862745104E-2</v>
      </c>
      <c r="BK43" s="10"/>
      <c r="BL43" s="8">
        <f t="shared" si="66"/>
        <v>-18</v>
      </c>
      <c r="BM43" s="6">
        <f t="shared" si="72"/>
        <v>-6.0606060606060608E-2</v>
      </c>
      <c r="BN43" s="9">
        <f t="shared" si="73"/>
        <v>5</v>
      </c>
      <c r="BO43" s="10">
        <f t="shared" si="73"/>
        <v>6.2452481807320548E-2</v>
      </c>
      <c r="BP43" s="6"/>
      <c r="BQ43" s="8">
        <f t="shared" si="67"/>
        <v>-23</v>
      </c>
      <c r="BR43" s="6">
        <f t="shared" si="67"/>
        <v>-1.2529788034616851E-2</v>
      </c>
      <c r="BS43" s="9">
        <f t="shared" si="67"/>
        <v>-18</v>
      </c>
      <c r="BT43" s="10">
        <f t="shared" si="67"/>
        <v>1.2529788034616796E-2</v>
      </c>
      <c r="BU43" s="6"/>
      <c r="BV43" s="8">
        <f t="shared" si="68"/>
        <v>510.33333333333331</v>
      </c>
      <c r="BW43" s="9"/>
      <c r="BX43" s="8">
        <f t="shared" si="69"/>
        <v>301</v>
      </c>
      <c r="BY43" s="9">
        <f t="shared" si="69"/>
        <v>215.33333333333334</v>
      </c>
      <c r="BZ43" s="10">
        <f t="shared" si="74"/>
        <v>0.71644862687577504</v>
      </c>
      <c r="CA43" s="6"/>
      <c r="CB43" s="8">
        <f t="shared" si="70"/>
        <v>209.33333333333334</v>
      </c>
      <c r="CC43" s="6">
        <f t="shared" si="70"/>
        <v>0.41012434175487195</v>
      </c>
      <c r="CD43" s="9">
        <f t="shared" si="70"/>
        <v>301</v>
      </c>
      <c r="CE43" s="10">
        <f t="shared" si="70"/>
        <v>0.589875658245128</v>
      </c>
    </row>
    <row r="44" spans="1:83">
      <c r="A44" s="50">
        <v>526</v>
      </c>
      <c r="B44" s="54">
        <v>1</v>
      </c>
      <c r="C44" s="30" t="s">
        <v>34</v>
      </c>
      <c r="D44" s="51">
        <v>526</v>
      </c>
      <c r="E44" s="51" t="s">
        <v>34</v>
      </c>
      <c r="F44" s="8">
        <v>1557</v>
      </c>
      <c r="G44" s="1"/>
      <c r="H44" s="8">
        <f t="shared" si="45"/>
        <v>968</v>
      </c>
      <c r="I44" s="9">
        <v>701</v>
      </c>
      <c r="J44" s="6">
        <f t="shared" si="46"/>
        <v>0.72417355371900827</v>
      </c>
      <c r="K44" s="7"/>
      <c r="L44" s="9">
        <v>589</v>
      </c>
      <c r="M44" s="6">
        <f t="shared" si="47"/>
        <v>0.37829158638407195</v>
      </c>
      <c r="N44" s="9">
        <f t="shared" si="48"/>
        <v>968</v>
      </c>
      <c r="O44" s="10">
        <f t="shared" si="49"/>
        <v>0.6217084136159281</v>
      </c>
      <c r="P44" s="6"/>
      <c r="Q44" s="8">
        <v>816</v>
      </c>
      <c r="R44" s="1"/>
      <c r="S44" s="8">
        <f t="shared" si="50"/>
        <v>479</v>
      </c>
      <c r="T44" s="9">
        <v>328</v>
      </c>
      <c r="U44" s="6">
        <f t="shared" si="51"/>
        <v>0.68475991649269308</v>
      </c>
      <c r="V44" s="7"/>
      <c r="W44" s="9">
        <v>337</v>
      </c>
      <c r="X44" s="6">
        <f t="shared" si="52"/>
        <v>0.41299019607843135</v>
      </c>
      <c r="Y44" s="9">
        <f t="shared" si="53"/>
        <v>479</v>
      </c>
      <c r="Z44" s="10">
        <f t="shared" si="54"/>
        <v>0.58700980392156865</v>
      </c>
      <c r="AB44" s="8">
        <v>535</v>
      </c>
      <c r="AC44" s="1"/>
      <c r="AD44" s="8">
        <f t="shared" si="55"/>
        <v>330</v>
      </c>
      <c r="AE44" s="9">
        <v>213</v>
      </c>
      <c r="AF44" s="6">
        <f t="shared" si="75"/>
        <v>0.6454545454545455</v>
      </c>
      <c r="AG44" s="7"/>
      <c r="AH44" s="9">
        <v>205</v>
      </c>
      <c r="AI44" s="6">
        <f t="shared" si="57"/>
        <v>0.38317757009345793</v>
      </c>
      <c r="AJ44" s="9">
        <f t="shared" si="58"/>
        <v>330</v>
      </c>
      <c r="AK44" s="10">
        <f t="shared" si="59"/>
        <v>0.61682242990654201</v>
      </c>
      <c r="AM44" s="8">
        <v>521</v>
      </c>
      <c r="AN44" s="1"/>
      <c r="AO44" s="8">
        <f t="shared" si="25"/>
        <v>300</v>
      </c>
      <c r="AP44" s="9">
        <v>205</v>
      </c>
      <c r="AQ44" s="6">
        <f t="shared" si="26"/>
        <v>0.68333333333333335</v>
      </c>
      <c r="AR44" s="7"/>
      <c r="AS44" s="9">
        <v>221</v>
      </c>
      <c r="AT44" s="6">
        <f t="shared" si="27"/>
        <v>0.42418426103646834</v>
      </c>
      <c r="AU44" s="9">
        <f t="shared" si="28"/>
        <v>300</v>
      </c>
      <c r="AV44" s="10">
        <f t="shared" si="29"/>
        <v>0.57581573896353166</v>
      </c>
      <c r="AX44" s="8">
        <v>439</v>
      </c>
      <c r="AY44" s="1"/>
      <c r="AZ44" s="8">
        <f t="shared" si="60"/>
        <v>272</v>
      </c>
      <c r="BA44" s="9">
        <v>181</v>
      </c>
      <c r="BB44" s="6">
        <f t="shared" si="71"/>
        <v>0.6654411764705882</v>
      </c>
      <c r="BC44" s="7"/>
      <c r="BD44" s="9">
        <v>167</v>
      </c>
      <c r="BE44" s="6">
        <f t="shared" si="61"/>
        <v>0.38041002277904329</v>
      </c>
      <c r="BF44" s="9">
        <f t="shared" si="62"/>
        <v>272</v>
      </c>
      <c r="BG44" s="10">
        <f t="shared" si="63"/>
        <v>0.61958997722095677</v>
      </c>
      <c r="BI44" s="8">
        <f t="shared" si="64"/>
        <v>-82</v>
      </c>
      <c r="BJ44" s="6">
        <f t="shared" si="65"/>
        <v>-0.15738963531669867</v>
      </c>
      <c r="BK44" s="10"/>
      <c r="BL44" s="8">
        <f t="shared" si="66"/>
        <v>-28</v>
      </c>
      <c r="BM44" s="6">
        <f t="shared" si="72"/>
        <v>-9.3333333333333338E-2</v>
      </c>
      <c r="BN44" s="9">
        <f t="shared" si="73"/>
        <v>-24</v>
      </c>
      <c r="BO44" s="10">
        <f t="shared" si="73"/>
        <v>-1.7892156862745145E-2</v>
      </c>
      <c r="BP44" s="6"/>
      <c r="BQ44" s="8">
        <f t="shared" si="67"/>
        <v>-54</v>
      </c>
      <c r="BR44" s="6">
        <f t="shared" si="67"/>
        <v>-4.3774238257425047E-2</v>
      </c>
      <c r="BS44" s="9">
        <f t="shared" si="67"/>
        <v>-28</v>
      </c>
      <c r="BT44" s="10">
        <f t="shared" si="67"/>
        <v>4.3774238257425102E-2</v>
      </c>
      <c r="BU44" s="6"/>
      <c r="BV44" s="8">
        <f t="shared" si="68"/>
        <v>498.33333333333331</v>
      </c>
      <c r="BW44" s="9"/>
      <c r="BX44" s="8">
        <f t="shared" si="69"/>
        <v>300.66666666666669</v>
      </c>
      <c r="BY44" s="9">
        <f t="shared" si="69"/>
        <v>199.66666666666666</v>
      </c>
      <c r="BZ44" s="10">
        <f t="shared" si="74"/>
        <v>0.66474301841948902</v>
      </c>
      <c r="CA44" s="6"/>
      <c r="CB44" s="8">
        <f t="shared" si="70"/>
        <v>197.66666666666666</v>
      </c>
      <c r="CC44" s="6">
        <f t="shared" si="70"/>
        <v>0.3959239513029898</v>
      </c>
      <c r="CD44" s="9">
        <f t="shared" si="70"/>
        <v>300.66666666666669</v>
      </c>
      <c r="CE44" s="10">
        <f t="shared" si="70"/>
        <v>0.60407604869701015</v>
      </c>
    </row>
    <row r="45" spans="1:83">
      <c r="A45" s="50">
        <v>528</v>
      </c>
      <c r="B45" s="54">
        <v>1</v>
      </c>
      <c r="C45" s="30" t="s">
        <v>37</v>
      </c>
      <c r="D45" s="51">
        <v>528</v>
      </c>
      <c r="E45" s="51" t="s">
        <v>80</v>
      </c>
      <c r="F45" s="8">
        <v>1536</v>
      </c>
      <c r="G45" s="1"/>
      <c r="H45" s="8">
        <f t="shared" si="45"/>
        <v>781</v>
      </c>
      <c r="I45" s="9">
        <v>520</v>
      </c>
      <c r="J45" s="6">
        <f t="shared" si="46"/>
        <v>0.66581306017925734</v>
      </c>
      <c r="K45" s="7"/>
      <c r="L45" s="9">
        <v>755</v>
      </c>
      <c r="M45" s="6">
        <f t="shared" si="47"/>
        <v>0.49153645833333331</v>
      </c>
      <c r="N45" s="9">
        <f t="shared" si="48"/>
        <v>781</v>
      </c>
      <c r="O45" s="10">
        <f t="shared" si="49"/>
        <v>0.50846354166666663</v>
      </c>
      <c r="P45" s="6"/>
      <c r="Q45" s="8">
        <v>1620</v>
      </c>
      <c r="R45" s="1"/>
      <c r="S45" s="8">
        <f t="shared" si="50"/>
        <v>862</v>
      </c>
      <c r="T45" s="9">
        <v>601</v>
      </c>
      <c r="U45" s="6">
        <f t="shared" si="51"/>
        <v>0.69721577726218098</v>
      </c>
      <c r="V45" s="7"/>
      <c r="W45" s="9">
        <v>758</v>
      </c>
      <c r="X45" s="6">
        <f t="shared" si="52"/>
        <v>0.46790123456790123</v>
      </c>
      <c r="Y45" s="9">
        <f t="shared" si="53"/>
        <v>862</v>
      </c>
      <c r="Z45" s="10">
        <f t="shared" si="54"/>
        <v>0.53209876543209877</v>
      </c>
      <c r="AB45" s="8">
        <v>1453</v>
      </c>
      <c r="AC45" s="1"/>
      <c r="AD45" s="8">
        <f t="shared" si="55"/>
        <v>738</v>
      </c>
      <c r="AE45" s="9">
        <v>569</v>
      </c>
      <c r="AF45" s="6">
        <f t="shared" si="75"/>
        <v>0.7710027100271003</v>
      </c>
      <c r="AG45" s="7"/>
      <c r="AH45" s="9">
        <v>715</v>
      </c>
      <c r="AI45" s="6">
        <f t="shared" si="57"/>
        <v>0.49208534067446663</v>
      </c>
      <c r="AJ45" s="9">
        <f t="shared" si="58"/>
        <v>738</v>
      </c>
      <c r="AK45" s="10">
        <f t="shared" si="59"/>
        <v>0.50791465932553337</v>
      </c>
      <c r="AM45" s="8">
        <v>748</v>
      </c>
      <c r="AN45" s="1"/>
      <c r="AO45" s="8">
        <f t="shared" si="25"/>
        <v>458</v>
      </c>
      <c r="AP45" s="9">
        <v>323</v>
      </c>
      <c r="AQ45" s="6">
        <f t="shared" si="26"/>
        <v>0.70524017467248912</v>
      </c>
      <c r="AR45" s="7"/>
      <c r="AS45" s="9">
        <v>290</v>
      </c>
      <c r="AT45" s="6">
        <f t="shared" si="27"/>
        <v>0.38770053475935828</v>
      </c>
      <c r="AU45" s="9">
        <f t="shared" si="28"/>
        <v>458</v>
      </c>
      <c r="AV45" s="10">
        <f t="shared" si="29"/>
        <v>0.61229946524064172</v>
      </c>
      <c r="AX45" s="8">
        <v>1201</v>
      </c>
      <c r="AY45" s="1"/>
      <c r="AZ45" s="8">
        <f t="shared" si="60"/>
        <v>529</v>
      </c>
      <c r="BA45" s="9">
        <v>411</v>
      </c>
      <c r="BB45" s="6">
        <f t="shared" si="71"/>
        <v>0.77693761814744799</v>
      </c>
      <c r="BC45" s="7"/>
      <c r="BD45" s="9">
        <v>672</v>
      </c>
      <c r="BE45" s="6">
        <f t="shared" si="61"/>
        <v>0.55953372189841799</v>
      </c>
      <c r="BF45" s="9">
        <f t="shared" si="62"/>
        <v>529</v>
      </c>
      <c r="BG45" s="10">
        <f t="shared" si="63"/>
        <v>0.44046627810158201</v>
      </c>
      <c r="BI45" s="8">
        <f t="shared" si="64"/>
        <v>453</v>
      </c>
      <c r="BJ45" s="6">
        <f t="shared" si="65"/>
        <v>0.60561497326203206</v>
      </c>
      <c r="BK45" s="10"/>
      <c r="BL45" s="8">
        <f t="shared" si="66"/>
        <v>71</v>
      </c>
      <c r="BM45" s="6">
        <f t="shared" si="72"/>
        <v>0.15502183406113537</v>
      </c>
      <c r="BN45" s="9">
        <f t="shared" si="73"/>
        <v>88</v>
      </c>
      <c r="BO45" s="10">
        <f t="shared" si="73"/>
        <v>7.1697443474958877E-2</v>
      </c>
      <c r="BP45" s="6"/>
      <c r="BQ45" s="8">
        <f t="shared" si="67"/>
        <v>382</v>
      </c>
      <c r="BR45" s="6">
        <f t="shared" si="67"/>
        <v>0.17183318713905971</v>
      </c>
      <c r="BS45" s="9">
        <f t="shared" si="67"/>
        <v>71</v>
      </c>
      <c r="BT45" s="10">
        <f t="shared" si="67"/>
        <v>-0.17183318713905971</v>
      </c>
      <c r="BU45" s="6"/>
      <c r="BV45" s="8">
        <f t="shared" si="68"/>
        <v>1134</v>
      </c>
      <c r="BW45" s="9"/>
      <c r="BX45" s="8">
        <f t="shared" si="69"/>
        <v>575</v>
      </c>
      <c r="BY45" s="9">
        <f t="shared" si="69"/>
        <v>434.33333333333331</v>
      </c>
      <c r="BZ45" s="10">
        <f t="shared" si="74"/>
        <v>0.75106016761567906</v>
      </c>
      <c r="CA45" s="6"/>
      <c r="CB45" s="8">
        <f t="shared" si="70"/>
        <v>559</v>
      </c>
      <c r="CC45" s="6">
        <f t="shared" si="70"/>
        <v>0.47977319911074767</v>
      </c>
      <c r="CD45" s="9">
        <f t="shared" si="70"/>
        <v>575</v>
      </c>
      <c r="CE45" s="10">
        <f t="shared" si="70"/>
        <v>0.52022680088925233</v>
      </c>
    </row>
    <row r="46" spans="1:83">
      <c r="A46" s="50">
        <v>524</v>
      </c>
      <c r="B46" s="54">
        <v>1</v>
      </c>
      <c r="C46" s="30" t="s">
        <v>41</v>
      </c>
      <c r="D46" s="51">
        <v>524</v>
      </c>
      <c r="E46" s="51" t="s">
        <v>41</v>
      </c>
      <c r="F46" s="8">
        <v>3764</v>
      </c>
      <c r="G46" s="1"/>
      <c r="H46" s="8">
        <f t="shared" si="45"/>
        <v>2429</v>
      </c>
      <c r="I46" s="9">
        <v>1447</v>
      </c>
      <c r="J46" s="6">
        <f t="shared" si="46"/>
        <v>0.59571840263482911</v>
      </c>
      <c r="K46" s="7"/>
      <c r="L46" s="9">
        <v>1335</v>
      </c>
      <c r="M46" s="6">
        <f t="shared" si="47"/>
        <v>0.35467587672688627</v>
      </c>
      <c r="N46" s="9">
        <f t="shared" si="48"/>
        <v>2429</v>
      </c>
      <c r="O46" s="10">
        <f t="shared" si="49"/>
        <v>0.64532412327311373</v>
      </c>
      <c r="P46" s="6"/>
      <c r="Q46" s="8">
        <v>3496</v>
      </c>
      <c r="R46" s="1"/>
      <c r="S46" s="8">
        <f t="shared" si="50"/>
        <v>2157</v>
      </c>
      <c r="T46" s="9">
        <v>1297</v>
      </c>
      <c r="U46" s="6">
        <f t="shared" si="51"/>
        <v>0.60129809921186839</v>
      </c>
      <c r="V46" s="7"/>
      <c r="W46" s="9">
        <v>1339</v>
      </c>
      <c r="X46" s="6">
        <f t="shared" si="52"/>
        <v>0.38300915331807778</v>
      </c>
      <c r="Y46" s="9">
        <f t="shared" si="53"/>
        <v>2157</v>
      </c>
      <c r="Z46" s="10">
        <f t="shared" si="54"/>
        <v>0.61699084668192217</v>
      </c>
      <c r="AB46" s="8">
        <v>2473</v>
      </c>
      <c r="AC46" s="1"/>
      <c r="AD46" s="8">
        <f t="shared" si="55"/>
        <v>1583</v>
      </c>
      <c r="AE46" s="9">
        <v>1068</v>
      </c>
      <c r="AF46" s="6">
        <f t="shared" si="75"/>
        <v>0.67466835123183833</v>
      </c>
      <c r="AG46" s="7"/>
      <c r="AH46" s="9">
        <v>890</v>
      </c>
      <c r="AI46" s="6">
        <f t="shared" si="57"/>
        <v>0.35988677719369189</v>
      </c>
      <c r="AJ46" s="9">
        <f t="shared" si="58"/>
        <v>1583</v>
      </c>
      <c r="AK46" s="10">
        <f t="shared" si="59"/>
        <v>0.64011322280630811</v>
      </c>
      <c r="AM46" s="8">
        <v>2153</v>
      </c>
      <c r="AN46" s="1"/>
      <c r="AO46" s="8">
        <f t="shared" si="25"/>
        <v>1397</v>
      </c>
      <c r="AP46" s="9">
        <v>964</v>
      </c>
      <c r="AQ46" s="6">
        <f t="shared" si="26"/>
        <v>0.69005010737294203</v>
      </c>
      <c r="AR46" s="7"/>
      <c r="AS46" s="9">
        <v>756</v>
      </c>
      <c r="AT46" s="6">
        <f t="shared" si="27"/>
        <v>0.35113794705062701</v>
      </c>
      <c r="AU46" s="9">
        <f t="shared" si="28"/>
        <v>1397</v>
      </c>
      <c r="AV46" s="10">
        <f t="shared" si="29"/>
        <v>0.64886205294937294</v>
      </c>
      <c r="AX46" s="8">
        <v>1929</v>
      </c>
      <c r="AY46" s="1"/>
      <c r="AZ46" s="8">
        <f t="shared" si="60"/>
        <v>1247</v>
      </c>
      <c r="BA46" s="9">
        <v>888</v>
      </c>
      <c r="BB46" s="6">
        <f t="shared" si="71"/>
        <v>0.71210906174819566</v>
      </c>
      <c r="BC46" s="7"/>
      <c r="BD46" s="9">
        <v>682</v>
      </c>
      <c r="BE46" s="6">
        <f t="shared" si="61"/>
        <v>0.35355106272680142</v>
      </c>
      <c r="BF46" s="9">
        <f t="shared" si="62"/>
        <v>1247</v>
      </c>
      <c r="BG46" s="10">
        <f t="shared" si="63"/>
        <v>0.64644893727319852</v>
      </c>
      <c r="BI46" s="8">
        <f t="shared" si="64"/>
        <v>-224</v>
      </c>
      <c r="BJ46" s="6">
        <f t="shared" si="65"/>
        <v>-0.10404087320018579</v>
      </c>
      <c r="BK46" s="10"/>
      <c r="BL46" s="8">
        <f t="shared" si="66"/>
        <v>-150</v>
      </c>
      <c r="BM46" s="6">
        <f t="shared" si="72"/>
        <v>-0.10737294201861131</v>
      </c>
      <c r="BN46" s="9">
        <f t="shared" si="73"/>
        <v>-76</v>
      </c>
      <c r="BO46" s="10">
        <f t="shared" si="73"/>
        <v>2.2058954375253625E-2</v>
      </c>
      <c r="BP46" s="6"/>
      <c r="BQ46" s="8">
        <f t="shared" si="67"/>
        <v>-74</v>
      </c>
      <c r="BR46" s="6">
        <f t="shared" si="67"/>
        <v>2.4131156761744155E-3</v>
      </c>
      <c r="BS46" s="9">
        <f t="shared" si="67"/>
        <v>-150</v>
      </c>
      <c r="BT46" s="10">
        <f t="shared" si="67"/>
        <v>-2.4131156761744155E-3</v>
      </c>
      <c r="BU46" s="6"/>
      <c r="BV46" s="8">
        <f t="shared" si="68"/>
        <v>2185</v>
      </c>
      <c r="BW46" s="9"/>
      <c r="BX46" s="8">
        <f t="shared" si="69"/>
        <v>1409</v>
      </c>
      <c r="BY46" s="9">
        <f t="shared" si="69"/>
        <v>973.33333333333337</v>
      </c>
      <c r="BZ46" s="10">
        <f t="shared" si="74"/>
        <v>0.69227584011765864</v>
      </c>
      <c r="CA46" s="6"/>
      <c r="CB46" s="8">
        <f t="shared" si="70"/>
        <v>776</v>
      </c>
      <c r="CC46" s="6">
        <f t="shared" si="70"/>
        <v>0.35485859565704009</v>
      </c>
      <c r="CD46" s="9">
        <f t="shared" si="70"/>
        <v>1409</v>
      </c>
      <c r="CE46" s="10">
        <f t="shared" si="70"/>
        <v>0.64514140434295986</v>
      </c>
    </row>
    <row r="47" spans="1:83">
      <c r="A47" s="50">
        <v>527</v>
      </c>
      <c r="B47" s="54">
        <v>1</v>
      </c>
      <c r="C47" s="30" t="s">
        <v>42</v>
      </c>
      <c r="D47" s="51">
        <v>527</v>
      </c>
      <c r="E47" s="51" t="s">
        <v>42</v>
      </c>
      <c r="F47" s="8">
        <v>1332</v>
      </c>
      <c r="G47" s="1"/>
      <c r="H47" s="8">
        <f t="shared" si="45"/>
        <v>871</v>
      </c>
      <c r="I47" s="9">
        <v>428</v>
      </c>
      <c r="J47" s="6">
        <f t="shared" si="46"/>
        <v>0.49138920780711826</v>
      </c>
      <c r="K47" s="7"/>
      <c r="L47" s="9">
        <v>461</v>
      </c>
      <c r="M47" s="6">
        <f t="shared" si="47"/>
        <v>0.3460960960960961</v>
      </c>
      <c r="N47" s="9">
        <f t="shared" si="48"/>
        <v>871</v>
      </c>
      <c r="O47" s="10">
        <f t="shared" si="49"/>
        <v>0.65390390390390385</v>
      </c>
      <c r="P47" s="6"/>
      <c r="Q47" s="8">
        <v>1420</v>
      </c>
      <c r="R47" s="1"/>
      <c r="S47" s="8">
        <f t="shared" si="50"/>
        <v>863</v>
      </c>
      <c r="T47" s="9">
        <v>505</v>
      </c>
      <c r="U47" s="6">
        <f t="shared" si="51"/>
        <v>0.5851680185399768</v>
      </c>
      <c r="V47" s="7"/>
      <c r="W47" s="9">
        <v>557</v>
      </c>
      <c r="X47" s="6">
        <f t="shared" si="52"/>
        <v>0.39225352112676054</v>
      </c>
      <c r="Y47" s="9">
        <f t="shared" si="53"/>
        <v>863</v>
      </c>
      <c r="Z47" s="10">
        <f t="shared" si="54"/>
        <v>0.6077464788732394</v>
      </c>
      <c r="AB47" s="8">
        <v>1011</v>
      </c>
      <c r="AC47" s="1"/>
      <c r="AD47" s="8">
        <f t="shared" si="55"/>
        <v>620</v>
      </c>
      <c r="AE47" s="9">
        <v>406</v>
      </c>
      <c r="AF47" s="6">
        <f t="shared" si="75"/>
        <v>0.65483870967741931</v>
      </c>
      <c r="AG47" s="7"/>
      <c r="AH47" s="9">
        <v>391</v>
      </c>
      <c r="AI47" s="6">
        <f t="shared" si="57"/>
        <v>0.3867457962413452</v>
      </c>
      <c r="AJ47" s="9">
        <f t="shared" si="58"/>
        <v>620</v>
      </c>
      <c r="AK47" s="10">
        <f t="shared" si="59"/>
        <v>0.6132542037586548</v>
      </c>
      <c r="AM47" s="8">
        <v>839</v>
      </c>
      <c r="AN47" s="1"/>
      <c r="AO47" s="8">
        <f t="shared" si="25"/>
        <v>487</v>
      </c>
      <c r="AP47" s="9">
        <v>304</v>
      </c>
      <c r="AQ47" s="6">
        <f t="shared" si="26"/>
        <v>0.62422997946611913</v>
      </c>
      <c r="AR47" s="7"/>
      <c r="AS47" s="9">
        <v>352</v>
      </c>
      <c r="AT47" s="6">
        <f t="shared" si="27"/>
        <v>0.41954707985697259</v>
      </c>
      <c r="AU47" s="9">
        <f t="shared" si="28"/>
        <v>487</v>
      </c>
      <c r="AV47" s="10">
        <f t="shared" si="29"/>
        <v>0.58045292014302741</v>
      </c>
      <c r="AX47" s="8">
        <v>676</v>
      </c>
      <c r="AY47" s="1"/>
      <c r="AZ47" s="8">
        <f t="shared" si="60"/>
        <v>448</v>
      </c>
      <c r="BA47" s="9">
        <v>280</v>
      </c>
      <c r="BB47" s="6">
        <f t="shared" si="71"/>
        <v>0.625</v>
      </c>
      <c r="BC47" s="7"/>
      <c r="BD47" s="9">
        <v>228</v>
      </c>
      <c r="BE47" s="6">
        <f t="shared" si="61"/>
        <v>0.33727810650887574</v>
      </c>
      <c r="BF47" s="9">
        <f t="shared" si="62"/>
        <v>448</v>
      </c>
      <c r="BG47" s="10">
        <f t="shared" si="63"/>
        <v>0.66272189349112431</v>
      </c>
      <c r="BI47" s="8">
        <f t="shared" si="64"/>
        <v>-163</v>
      </c>
      <c r="BJ47" s="6">
        <f t="shared" si="65"/>
        <v>-0.19427890345649582</v>
      </c>
      <c r="BK47" s="10"/>
      <c r="BL47" s="8">
        <f t="shared" si="66"/>
        <v>-39</v>
      </c>
      <c r="BM47" s="6">
        <f t="shared" si="72"/>
        <v>-8.0082135523613956E-2</v>
      </c>
      <c r="BN47" s="9">
        <f t="shared" ref="BN47:BO61" si="76">BA47-AP47</f>
        <v>-24</v>
      </c>
      <c r="BO47" s="10">
        <f t="shared" si="76"/>
        <v>7.7002053388086633E-4</v>
      </c>
      <c r="BP47" s="6"/>
      <c r="BQ47" s="8">
        <f t="shared" ref="BQ47:BT61" si="77">BD47-AS47</f>
        <v>-124</v>
      </c>
      <c r="BR47" s="6">
        <f t="shared" si="77"/>
        <v>-8.2268973348096852E-2</v>
      </c>
      <c r="BS47" s="9">
        <f t="shared" si="77"/>
        <v>-39</v>
      </c>
      <c r="BT47" s="10">
        <f t="shared" si="77"/>
        <v>8.2268973348096908E-2</v>
      </c>
      <c r="BU47" s="6"/>
      <c r="BV47" s="8">
        <f t="shared" si="68"/>
        <v>842</v>
      </c>
      <c r="BW47" s="9"/>
      <c r="BX47" s="8">
        <f t="shared" ref="BX47:BY61" si="78">AVERAGE(AD47,AO47,AZ47)</f>
        <v>518.33333333333337</v>
      </c>
      <c r="BY47" s="9">
        <f t="shared" si="78"/>
        <v>330</v>
      </c>
      <c r="BZ47" s="10">
        <f t="shared" si="74"/>
        <v>0.63468956304784607</v>
      </c>
      <c r="CA47" s="6"/>
      <c r="CB47" s="8">
        <f t="shared" ref="CB47:CE61" si="79">AVERAGE(AH47,AS47,BD47)</f>
        <v>323.66666666666669</v>
      </c>
      <c r="CC47" s="6">
        <f t="shared" si="79"/>
        <v>0.38119032753573118</v>
      </c>
      <c r="CD47" s="9">
        <f t="shared" si="79"/>
        <v>518.33333333333337</v>
      </c>
      <c r="CE47" s="10">
        <f t="shared" si="79"/>
        <v>0.61880967246426877</v>
      </c>
    </row>
    <row r="48" spans="1:83">
      <c r="A48" s="50">
        <v>535</v>
      </c>
      <c r="B48" s="54">
        <v>1</v>
      </c>
      <c r="C48" s="30" t="s">
        <v>45</v>
      </c>
      <c r="D48" s="51">
        <v>535</v>
      </c>
      <c r="E48" s="51" t="s">
        <v>45</v>
      </c>
      <c r="F48" s="8">
        <v>1941</v>
      </c>
      <c r="G48" s="1"/>
      <c r="H48" s="8">
        <f t="shared" si="45"/>
        <v>1268</v>
      </c>
      <c r="I48" s="9">
        <v>795</v>
      </c>
      <c r="J48" s="6">
        <f t="shared" si="46"/>
        <v>0.62697160883280756</v>
      </c>
      <c r="K48" s="7"/>
      <c r="L48" s="9">
        <v>673</v>
      </c>
      <c r="M48" s="6">
        <f t="shared" si="47"/>
        <v>0.34672849046883047</v>
      </c>
      <c r="N48" s="9">
        <f t="shared" si="48"/>
        <v>1268</v>
      </c>
      <c r="O48" s="10">
        <f t="shared" si="49"/>
        <v>0.65327150953116953</v>
      </c>
      <c r="P48" s="6"/>
      <c r="Q48" s="8">
        <v>1705</v>
      </c>
      <c r="R48" s="1"/>
      <c r="S48" s="8">
        <f t="shared" si="50"/>
        <v>1032</v>
      </c>
      <c r="T48" s="9">
        <v>702</v>
      </c>
      <c r="U48" s="6">
        <f t="shared" si="51"/>
        <v>0.68023255813953487</v>
      </c>
      <c r="V48" s="7"/>
      <c r="W48" s="9">
        <v>673</v>
      </c>
      <c r="X48" s="6">
        <f t="shared" si="52"/>
        <v>0.39472140762463342</v>
      </c>
      <c r="Y48" s="9">
        <f t="shared" si="53"/>
        <v>1032</v>
      </c>
      <c r="Z48" s="10">
        <f t="shared" si="54"/>
        <v>0.60527859237536652</v>
      </c>
      <c r="AB48" s="8">
        <v>1236</v>
      </c>
      <c r="AC48" s="1"/>
      <c r="AD48" s="8">
        <f t="shared" si="55"/>
        <v>769</v>
      </c>
      <c r="AE48" s="9">
        <v>515</v>
      </c>
      <c r="AF48" s="6">
        <f t="shared" si="75"/>
        <v>0.66970091027308187</v>
      </c>
      <c r="AG48" s="7"/>
      <c r="AH48" s="9">
        <v>467</v>
      </c>
      <c r="AI48" s="6">
        <f t="shared" si="57"/>
        <v>0.37783171521035597</v>
      </c>
      <c r="AJ48" s="9">
        <f t="shared" si="58"/>
        <v>769</v>
      </c>
      <c r="AK48" s="10">
        <f t="shared" si="59"/>
        <v>0.62216828478964403</v>
      </c>
      <c r="AM48" s="8">
        <v>1212</v>
      </c>
      <c r="AN48" s="1"/>
      <c r="AO48" s="8">
        <f t="shared" si="25"/>
        <v>901</v>
      </c>
      <c r="AP48" s="9">
        <v>580</v>
      </c>
      <c r="AQ48" s="6">
        <f t="shared" si="26"/>
        <v>0.64372918978912319</v>
      </c>
      <c r="AR48" s="7"/>
      <c r="AS48" s="9">
        <v>311</v>
      </c>
      <c r="AT48" s="6">
        <f t="shared" si="27"/>
        <v>0.25660066006600663</v>
      </c>
      <c r="AU48" s="9">
        <f t="shared" si="28"/>
        <v>901</v>
      </c>
      <c r="AV48" s="10">
        <f t="shared" si="29"/>
        <v>0.74339933993399343</v>
      </c>
      <c r="AX48" s="8">
        <v>1424</v>
      </c>
      <c r="AY48" s="1"/>
      <c r="AZ48" s="8">
        <f t="shared" si="60"/>
        <v>999</v>
      </c>
      <c r="BA48" s="9">
        <v>598</v>
      </c>
      <c r="BB48" s="6">
        <f t="shared" si="71"/>
        <v>0.59859859859859865</v>
      </c>
      <c r="BC48" s="7"/>
      <c r="BD48" s="9">
        <v>425</v>
      </c>
      <c r="BE48" s="6">
        <f t="shared" si="61"/>
        <v>0.2984550561797753</v>
      </c>
      <c r="BF48" s="9">
        <f t="shared" si="62"/>
        <v>999</v>
      </c>
      <c r="BG48" s="10">
        <f t="shared" si="63"/>
        <v>0.7015449438202247</v>
      </c>
      <c r="BI48" s="8">
        <f t="shared" si="64"/>
        <v>212</v>
      </c>
      <c r="BJ48" s="6">
        <f t="shared" si="65"/>
        <v>0.17491749174917492</v>
      </c>
      <c r="BK48" s="10"/>
      <c r="BL48" s="8">
        <f t="shared" si="66"/>
        <v>98</v>
      </c>
      <c r="BM48" s="6">
        <f t="shared" si="72"/>
        <v>0.10876803551609324</v>
      </c>
      <c r="BN48" s="9">
        <f t="shared" si="76"/>
        <v>18</v>
      </c>
      <c r="BO48" s="10">
        <f t="shared" si="76"/>
        <v>-4.5130591190524538E-2</v>
      </c>
      <c r="BP48" s="6"/>
      <c r="BQ48" s="8">
        <f t="shared" si="77"/>
        <v>114</v>
      </c>
      <c r="BR48" s="6">
        <f t="shared" si="77"/>
        <v>4.1854396113768677E-2</v>
      </c>
      <c r="BS48" s="9">
        <f t="shared" si="77"/>
        <v>98</v>
      </c>
      <c r="BT48" s="10">
        <f t="shared" si="77"/>
        <v>-4.1854396113768733E-2</v>
      </c>
      <c r="BU48" s="6"/>
      <c r="BV48" s="8">
        <f t="shared" si="68"/>
        <v>1290.6666666666667</v>
      </c>
      <c r="BW48" s="9"/>
      <c r="BX48" s="8">
        <f t="shared" si="78"/>
        <v>889.66666666666663</v>
      </c>
      <c r="BY48" s="9">
        <f t="shared" si="78"/>
        <v>564.33333333333337</v>
      </c>
      <c r="BZ48" s="10">
        <f t="shared" si="74"/>
        <v>0.63734289955360124</v>
      </c>
      <c r="CA48" s="6"/>
      <c r="CB48" s="8">
        <f t="shared" si="79"/>
        <v>401</v>
      </c>
      <c r="CC48" s="6">
        <f t="shared" si="79"/>
        <v>0.31096247715204595</v>
      </c>
      <c r="CD48" s="9">
        <f t="shared" si="79"/>
        <v>889.66666666666663</v>
      </c>
      <c r="CE48" s="10">
        <f t="shared" si="79"/>
        <v>0.68903752284795405</v>
      </c>
    </row>
    <row r="49" spans="1:83">
      <c r="A49" s="50">
        <v>505</v>
      </c>
      <c r="B49" s="54">
        <v>1</v>
      </c>
      <c r="C49" s="30" t="s">
        <v>46</v>
      </c>
      <c r="D49" s="51">
        <v>505</v>
      </c>
      <c r="E49" s="51" t="s">
        <v>46</v>
      </c>
      <c r="F49" s="8">
        <v>1847</v>
      </c>
      <c r="G49" s="1"/>
      <c r="H49" s="8">
        <f t="shared" si="45"/>
        <v>1106</v>
      </c>
      <c r="I49" s="9">
        <v>703</v>
      </c>
      <c r="J49" s="6">
        <f t="shared" si="46"/>
        <v>0.63562386980108498</v>
      </c>
      <c r="K49" s="7"/>
      <c r="L49" s="9">
        <v>741</v>
      </c>
      <c r="M49" s="6">
        <f t="shared" si="47"/>
        <v>0.40119112073632918</v>
      </c>
      <c r="N49" s="9">
        <f t="shared" si="48"/>
        <v>1106</v>
      </c>
      <c r="O49" s="10">
        <f t="shared" si="49"/>
        <v>0.59880887926367077</v>
      </c>
      <c r="P49" s="6"/>
      <c r="Q49" s="8">
        <v>1719</v>
      </c>
      <c r="R49" s="1"/>
      <c r="S49" s="8">
        <f t="shared" si="50"/>
        <v>999</v>
      </c>
      <c r="T49" s="9">
        <v>704</v>
      </c>
      <c r="U49" s="6">
        <f t="shared" si="51"/>
        <v>0.7047047047047047</v>
      </c>
      <c r="V49" s="7"/>
      <c r="W49" s="9">
        <v>720</v>
      </c>
      <c r="X49" s="6">
        <f t="shared" si="52"/>
        <v>0.41884816753926701</v>
      </c>
      <c r="Y49" s="9">
        <f t="shared" si="53"/>
        <v>999</v>
      </c>
      <c r="Z49" s="10">
        <f t="shared" si="54"/>
        <v>0.58115183246073299</v>
      </c>
      <c r="AB49" s="8">
        <v>1100</v>
      </c>
      <c r="AC49" s="1"/>
      <c r="AD49" s="8">
        <f t="shared" si="55"/>
        <v>590</v>
      </c>
      <c r="AE49" s="9">
        <v>386</v>
      </c>
      <c r="AF49" s="6">
        <f t="shared" si="75"/>
        <v>0.65423728813559323</v>
      </c>
      <c r="AG49" s="7"/>
      <c r="AH49" s="9">
        <v>510</v>
      </c>
      <c r="AI49" s="6">
        <f t="shared" si="57"/>
        <v>0.46363636363636362</v>
      </c>
      <c r="AJ49" s="9">
        <f t="shared" si="58"/>
        <v>590</v>
      </c>
      <c r="AK49" s="10">
        <f t="shared" si="59"/>
        <v>0.53636363636363638</v>
      </c>
      <c r="AM49" s="8">
        <v>1127</v>
      </c>
      <c r="AN49" s="1"/>
      <c r="AO49" s="8">
        <f t="shared" si="25"/>
        <v>631</v>
      </c>
      <c r="AP49" s="9">
        <v>426</v>
      </c>
      <c r="AQ49" s="6">
        <f t="shared" si="26"/>
        <v>0.67511885895404122</v>
      </c>
      <c r="AR49" s="7"/>
      <c r="AS49" s="9">
        <v>496</v>
      </c>
      <c r="AT49" s="6">
        <f t="shared" si="27"/>
        <v>0.44010647737355812</v>
      </c>
      <c r="AU49" s="9">
        <f t="shared" si="28"/>
        <v>631</v>
      </c>
      <c r="AV49" s="10">
        <f t="shared" si="29"/>
        <v>0.55989352262644188</v>
      </c>
      <c r="AX49" s="8">
        <v>1178</v>
      </c>
      <c r="AY49" s="1"/>
      <c r="AZ49" s="8">
        <f t="shared" si="60"/>
        <v>736</v>
      </c>
      <c r="BA49" s="9">
        <v>498</v>
      </c>
      <c r="BB49" s="6">
        <f t="shared" si="71"/>
        <v>0.67663043478260865</v>
      </c>
      <c r="BC49" s="7"/>
      <c r="BD49" s="9">
        <v>442</v>
      </c>
      <c r="BE49" s="6">
        <f t="shared" si="61"/>
        <v>0.37521222410865873</v>
      </c>
      <c r="BF49" s="9">
        <f t="shared" si="62"/>
        <v>736</v>
      </c>
      <c r="BG49" s="10">
        <f t="shared" si="63"/>
        <v>0.62478777589134127</v>
      </c>
      <c r="BI49" s="8">
        <f t="shared" si="64"/>
        <v>51</v>
      </c>
      <c r="BJ49" s="6">
        <f t="shared" si="65"/>
        <v>4.5252883762200533E-2</v>
      </c>
      <c r="BK49" s="10"/>
      <c r="BL49" s="8">
        <f t="shared" si="66"/>
        <v>105</v>
      </c>
      <c r="BM49" s="6">
        <f t="shared" si="72"/>
        <v>0.1664025356576862</v>
      </c>
      <c r="BN49" s="9">
        <f t="shared" si="76"/>
        <v>72</v>
      </c>
      <c r="BO49" s="10">
        <f t="shared" si="76"/>
        <v>1.5115758285674241E-3</v>
      </c>
      <c r="BP49" s="6"/>
      <c r="BQ49" s="8">
        <f t="shared" si="77"/>
        <v>-54</v>
      </c>
      <c r="BR49" s="6">
        <f t="shared" si="77"/>
        <v>-6.4894253264899393E-2</v>
      </c>
      <c r="BS49" s="9">
        <f t="shared" si="77"/>
        <v>105</v>
      </c>
      <c r="BT49" s="10">
        <f t="shared" si="77"/>
        <v>6.4894253264899393E-2</v>
      </c>
      <c r="BU49" s="6"/>
      <c r="BV49" s="8">
        <f t="shared" si="68"/>
        <v>1135</v>
      </c>
      <c r="BW49" s="9"/>
      <c r="BX49" s="8">
        <f t="shared" si="78"/>
        <v>652.33333333333337</v>
      </c>
      <c r="BY49" s="9">
        <f t="shared" si="78"/>
        <v>436.66666666666669</v>
      </c>
      <c r="BZ49" s="10">
        <f t="shared" si="74"/>
        <v>0.66866219395741433</v>
      </c>
      <c r="CA49" s="6"/>
      <c r="CB49" s="8">
        <f t="shared" si="79"/>
        <v>482.66666666666669</v>
      </c>
      <c r="CC49" s="6">
        <f t="shared" si="79"/>
        <v>0.42631835503952686</v>
      </c>
      <c r="CD49" s="9">
        <f t="shared" si="79"/>
        <v>652.33333333333337</v>
      </c>
      <c r="CE49" s="10">
        <f t="shared" si="79"/>
        <v>0.57368164496047314</v>
      </c>
    </row>
    <row r="50" spans="1:83">
      <c r="A50" s="50">
        <v>515</v>
      </c>
      <c r="B50" s="54">
        <v>1</v>
      </c>
      <c r="C50" s="30" t="s">
        <v>49</v>
      </c>
      <c r="D50" s="51">
        <v>515</v>
      </c>
      <c r="E50" s="51" t="s">
        <v>49</v>
      </c>
      <c r="F50" s="8">
        <v>887</v>
      </c>
      <c r="G50" s="1"/>
      <c r="H50" s="8">
        <f t="shared" si="45"/>
        <v>513</v>
      </c>
      <c r="I50" s="9">
        <v>323</v>
      </c>
      <c r="J50" s="6">
        <f t="shared" si="46"/>
        <v>0.62962962962962965</v>
      </c>
      <c r="K50" s="7"/>
      <c r="L50" s="9">
        <v>374</v>
      </c>
      <c r="M50" s="6">
        <f t="shared" si="47"/>
        <v>0.42164599774520856</v>
      </c>
      <c r="N50" s="9">
        <f t="shared" si="48"/>
        <v>513</v>
      </c>
      <c r="O50" s="10">
        <f t="shared" si="49"/>
        <v>0.57835400225479139</v>
      </c>
      <c r="P50" s="6"/>
      <c r="Q50" s="8">
        <v>725</v>
      </c>
      <c r="R50" s="1"/>
      <c r="S50" s="8">
        <f t="shared" si="50"/>
        <v>404</v>
      </c>
      <c r="T50" s="9">
        <v>280</v>
      </c>
      <c r="U50" s="6">
        <f t="shared" si="51"/>
        <v>0.69306930693069302</v>
      </c>
      <c r="V50" s="7"/>
      <c r="W50" s="9">
        <v>321</v>
      </c>
      <c r="X50" s="6">
        <f t="shared" si="52"/>
        <v>0.44275862068965516</v>
      </c>
      <c r="Y50" s="9">
        <f t="shared" si="53"/>
        <v>404</v>
      </c>
      <c r="Z50" s="10">
        <f t="shared" si="54"/>
        <v>0.55724137931034479</v>
      </c>
      <c r="AB50" s="8">
        <v>508</v>
      </c>
      <c r="AC50" s="1"/>
      <c r="AD50" s="8">
        <f t="shared" si="55"/>
        <v>294</v>
      </c>
      <c r="AE50" s="9">
        <v>208</v>
      </c>
      <c r="AF50" s="6">
        <f t="shared" si="75"/>
        <v>0.70748299319727892</v>
      </c>
      <c r="AG50" s="7"/>
      <c r="AH50" s="9">
        <v>214</v>
      </c>
      <c r="AI50" s="6">
        <f t="shared" si="57"/>
        <v>0.42125984251968501</v>
      </c>
      <c r="AJ50" s="9">
        <f t="shared" si="58"/>
        <v>294</v>
      </c>
      <c r="AK50" s="10">
        <f t="shared" si="59"/>
        <v>0.57874015748031493</v>
      </c>
      <c r="AM50" s="8">
        <v>431</v>
      </c>
      <c r="AN50" s="1"/>
      <c r="AO50" s="8">
        <f t="shared" si="25"/>
        <v>257</v>
      </c>
      <c r="AP50" s="9">
        <v>189</v>
      </c>
      <c r="AQ50" s="6">
        <f t="shared" si="26"/>
        <v>0.7354085603112841</v>
      </c>
      <c r="AR50" s="7"/>
      <c r="AS50" s="9">
        <v>174</v>
      </c>
      <c r="AT50" s="6">
        <f t="shared" si="27"/>
        <v>0.40371229698375871</v>
      </c>
      <c r="AU50" s="9">
        <f t="shared" si="28"/>
        <v>257</v>
      </c>
      <c r="AV50" s="10">
        <f t="shared" si="29"/>
        <v>0.59628770301624134</v>
      </c>
      <c r="AX50" s="8">
        <v>439</v>
      </c>
      <c r="AY50" s="1"/>
      <c r="AZ50" s="8">
        <f t="shared" si="60"/>
        <v>274</v>
      </c>
      <c r="BA50" s="9">
        <v>191</v>
      </c>
      <c r="BB50" s="6">
        <f t="shared" si="71"/>
        <v>0.6970802919708029</v>
      </c>
      <c r="BC50" s="7"/>
      <c r="BD50" s="9">
        <v>165</v>
      </c>
      <c r="BE50" s="6">
        <f t="shared" si="61"/>
        <v>0.37585421412300685</v>
      </c>
      <c r="BF50" s="9">
        <f t="shared" si="62"/>
        <v>274</v>
      </c>
      <c r="BG50" s="10">
        <f t="shared" si="63"/>
        <v>0.62414578587699321</v>
      </c>
      <c r="BI50" s="8">
        <f t="shared" si="64"/>
        <v>8</v>
      </c>
      <c r="BJ50" s="6">
        <f t="shared" si="65"/>
        <v>1.8561484918793503E-2</v>
      </c>
      <c r="BK50" s="10"/>
      <c r="BL50" s="8">
        <f t="shared" si="66"/>
        <v>17</v>
      </c>
      <c r="BM50" s="6">
        <f t="shared" si="72"/>
        <v>6.6147859922178989E-2</v>
      </c>
      <c r="BN50" s="9">
        <f t="shared" si="76"/>
        <v>2</v>
      </c>
      <c r="BO50" s="10">
        <f t="shared" si="76"/>
        <v>-3.8328268340481197E-2</v>
      </c>
      <c r="BP50" s="6"/>
      <c r="BQ50" s="8">
        <f t="shared" si="77"/>
        <v>-9</v>
      </c>
      <c r="BR50" s="6">
        <f t="shared" si="77"/>
        <v>-2.7858082860751865E-2</v>
      </c>
      <c r="BS50" s="9">
        <f t="shared" si="77"/>
        <v>17</v>
      </c>
      <c r="BT50" s="10">
        <f t="shared" si="77"/>
        <v>2.7858082860751865E-2</v>
      </c>
      <c r="BU50" s="6"/>
      <c r="BV50" s="8">
        <f t="shared" si="68"/>
        <v>459.33333333333331</v>
      </c>
      <c r="BW50" s="9"/>
      <c r="BX50" s="8">
        <f t="shared" si="78"/>
        <v>275</v>
      </c>
      <c r="BY50" s="9">
        <f t="shared" si="78"/>
        <v>196</v>
      </c>
      <c r="BZ50" s="10">
        <f t="shared" si="74"/>
        <v>0.71332394849312186</v>
      </c>
      <c r="CA50" s="6"/>
      <c r="CB50" s="8">
        <f t="shared" si="79"/>
        <v>184.33333333333334</v>
      </c>
      <c r="CC50" s="6">
        <f t="shared" si="79"/>
        <v>0.40027545120881686</v>
      </c>
      <c r="CD50" s="9">
        <f t="shared" si="79"/>
        <v>275</v>
      </c>
      <c r="CE50" s="10">
        <f t="shared" si="79"/>
        <v>0.5997245487911832</v>
      </c>
    </row>
    <row r="51" spans="1:83">
      <c r="A51" s="50">
        <v>521</v>
      </c>
      <c r="B51" s="54">
        <v>1</v>
      </c>
      <c r="C51" s="30" t="s">
        <v>51</v>
      </c>
      <c r="D51" s="51">
        <v>521</v>
      </c>
      <c r="E51" s="51" t="s">
        <v>51</v>
      </c>
      <c r="F51" s="8">
        <v>332</v>
      </c>
      <c r="G51" s="1"/>
      <c r="H51" s="8">
        <f t="shared" si="45"/>
        <v>191</v>
      </c>
      <c r="I51" s="9">
        <v>157</v>
      </c>
      <c r="J51" s="6">
        <f t="shared" si="46"/>
        <v>0.82198952879581155</v>
      </c>
      <c r="K51" s="7"/>
      <c r="L51" s="9">
        <v>141</v>
      </c>
      <c r="M51" s="6">
        <f t="shared" si="47"/>
        <v>0.4246987951807229</v>
      </c>
      <c r="N51" s="9">
        <f t="shared" si="48"/>
        <v>191</v>
      </c>
      <c r="O51" s="10">
        <f t="shared" si="49"/>
        <v>0.57530120481927716</v>
      </c>
      <c r="P51" s="6"/>
      <c r="Q51" s="8">
        <v>228</v>
      </c>
      <c r="R51" s="1"/>
      <c r="S51" s="8">
        <f t="shared" si="50"/>
        <v>115</v>
      </c>
      <c r="T51" s="9">
        <v>96</v>
      </c>
      <c r="U51" s="6">
        <f t="shared" si="51"/>
        <v>0.83478260869565213</v>
      </c>
      <c r="V51" s="7"/>
      <c r="W51" s="9">
        <v>113</v>
      </c>
      <c r="X51" s="6">
        <f t="shared" si="52"/>
        <v>0.49561403508771928</v>
      </c>
      <c r="Y51" s="9">
        <f t="shared" si="53"/>
        <v>115</v>
      </c>
      <c r="Z51" s="10">
        <f t="shared" si="54"/>
        <v>0.50438596491228072</v>
      </c>
      <c r="AB51" s="8">
        <v>166</v>
      </c>
      <c r="AC51" s="1"/>
      <c r="AD51" s="8">
        <f t="shared" si="55"/>
        <v>96</v>
      </c>
      <c r="AE51" s="9">
        <v>68</v>
      </c>
      <c r="AF51" s="6">
        <f t="shared" si="75"/>
        <v>0.70833333333333337</v>
      </c>
      <c r="AG51" s="7"/>
      <c r="AH51" s="9">
        <v>70</v>
      </c>
      <c r="AI51" s="6">
        <f t="shared" si="57"/>
        <v>0.42168674698795183</v>
      </c>
      <c r="AJ51" s="9">
        <f t="shared" si="58"/>
        <v>96</v>
      </c>
      <c r="AK51" s="10">
        <f t="shared" si="59"/>
        <v>0.57831325301204817</v>
      </c>
      <c r="AM51" s="8">
        <v>195</v>
      </c>
      <c r="AN51" s="1"/>
      <c r="AO51" s="8">
        <f t="shared" si="25"/>
        <v>109</v>
      </c>
      <c r="AP51" s="9">
        <v>83</v>
      </c>
      <c r="AQ51" s="6">
        <f t="shared" si="26"/>
        <v>0.76146788990825687</v>
      </c>
      <c r="AR51" s="7"/>
      <c r="AS51" s="9">
        <v>86</v>
      </c>
      <c r="AT51" s="6">
        <f t="shared" si="27"/>
        <v>0.44102564102564101</v>
      </c>
      <c r="AU51" s="9">
        <f t="shared" si="28"/>
        <v>109</v>
      </c>
      <c r="AV51" s="10">
        <f t="shared" si="29"/>
        <v>0.55897435897435899</v>
      </c>
      <c r="AX51" s="8">
        <v>218</v>
      </c>
      <c r="AY51" s="1"/>
      <c r="AZ51" s="8">
        <f t="shared" si="60"/>
        <v>127</v>
      </c>
      <c r="BA51" s="9">
        <v>90</v>
      </c>
      <c r="BB51" s="6">
        <f t="shared" si="71"/>
        <v>0.70866141732283461</v>
      </c>
      <c r="BC51" s="7"/>
      <c r="BD51" s="9">
        <v>91</v>
      </c>
      <c r="BE51" s="6">
        <f t="shared" si="61"/>
        <v>0.41743119266055045</v>
      </c>
      <c r="BF51" s="9">
        <f t="shared" si="62"/>
        <v>127</v>
      </c>
      <c r="BG51" s="10">
        <f t="shared" si="63"/>
        <v>0.58256880733944949</v>
      </c>
      <c r="BI51" s="8">
        <f t="shared" si="64"/>
        <v>23</v>
      </c>
      <c r="BJ51" s="6">
        <f t="shared" si="65"/>
        <v>0.11794871794871795</v>
      </c>
      <c r="BK51" s="10"/>
      <c r="BL51" s="8">
        <f t="shared" si="66"/>
        <v>18</v>
      </c>
      <c r="BM51" s="6">
        <f t="shared" si="72"/>
        <v>0.16513761467889909</v>
      </c>
      <c r="BN51" s="9">
        <f t="shared" si="76"/>
        <v>7</v>
      </c>
      <c r="BO51" s="10">
        <f t="shared" si="76"/>
        <v>-5.2806472585422259E-2</v>
      </c>
      <c r="BP51" s="6"/>
      <c r="BQ51" s="8">
        <f t="shared" si="77"/>
        <v>5</v>
      </c>
      <c r="BR51" s="6">
        <f t="shared" si="77"/>
        <v>-2.3594448365090559E-2</v>
      </c>
      <c r="BS51" s="9">
        <f t="shared" si="77"/>
        <v>18</v>
      </c>
      <c r="BT51" s="10">
        <f t="shared" si="77"/>
        <v>2.3594448365090503E-2</v>
      </c>
      <c r="BU51" s="6"/>
      <c r="BV51" s="8">
        <f t="shared" si="68"/>
        <v>193</v>
      </c>
      <c r="BW51" s="9"/>
      <c r="BX51" s="8">
        <f t="shared" si="78"/>
        <v>110.66666666666667</v>
      </c>
      <c r="BY51" s="9">
        <f t="shared" si="78"/>
        <v>80.333333333333329</v>
      </c>
      <c r="BZ51" s="10">
        <f t="shared" si="74"/>
        <v>0.72615421352147491</v>
      </c>
      <c r="CA51" s="6"/>
      <c r="CB51" s="8">
        <f t="shared" si="79"/>
        <v>82.333333333333329</v>
      </c>
      <c r="CC51" s="6">
        <f t="shared" si="79"/>
        <v>0.42671452689138106</v>
      </c>
      <c r="CD51" s="9">
        <f t="shared" si="79"/>
        <v>110.66666666666667</v>
      </c>
      <c r="CE51" s="10">
        <f t="shared" si="79"/>
        <v>0.57328547310861888</v>
      </c>
    </row>
    <row r="52" spans="1:83">
      <c r="A52" s="50">
        <v>537</v>
      </c>
      <c r="B52" s="54">
        <v>1</v>
      </c>
      <c r="C52" s="30" t="s">
        <v>54</v>
      </c>
      <c r="D52" s="51">
        <v>537</v>
      </c>
      <c r="E52" s="51" t="s">
        <v>54</v>
      </c>
      <c r="F52" s="8">
        <v>577</v>
      </c>
      <c r="G52" s="1"/>
      <c r="H52" s="8">
        <f t="shared" si="45"/>
        <v>364</v>
      </c>
      <c r="I52" s="9">
        <v>232</v>
      </c>
      <c r="J52" s="6">
        <f t="shared" si="46"/>
        <v>0.63736263736263732</v>
      </c>
      <c r="K52" s="7"/>
      <c r="L52" s="9">
        <v>213</v>
      </c>
      <c r="M52" s="6">
        <f t="shared" si="47"/>
        <v>0.36915077989601386</v>
      </c>
      <c r="N52" s="9">
        <f t="shared" si="48"/>
        <v>364</v>
      </c>
      <c r="O52" s="10">
        <f t="shared" si="49"/>
        <v>0.63084922010398614</v>
      </c>
      <c r="P52" s="6"/>
      <c r="Q52" s="8">
        <v>431</v>
      </c>
      <c r="R52" s="1"/>
      <c r="S52" s="8">
        <f t="shared" si="50"/>
        <v>239</v>
      </c>
      <c r="T52" s="9">
        <v>175</v>
      </c>
      <c r="U52" s="6">
        <f t="shared" si="51"/>
        <v>0.73221757322175729</v>
      </c>
      <c r="V52" s="7"/>
      <c r="W52" s="9">
        <v>192</v>
      </c>
      <c r="X52" s="6">
        <f t="shared" si="52"/>
        <v>0.44547563805104406</v>
      </c>
      <c r="Y52" s="9">
        <f t="shared" si="53"/>
        <v>239</v>
      </c>
      <c r="Z52" s="10">
        <f t="shared" si="54"/>
        <v>0.55452436194895594</v>
      </c>
      <c r="AB52" s="8">
        <v>325</v>
      </c>
      <c r="AC52" s="1"/>
      <c r="AD52" s="8">
        <f t="shared" si="55"/>
        <v>187</v>
      </c>
      <c r="AE52" s="9">
        <v>151</v>
      </c>
      <c r="AF52" s="6">
        <f t="shared" si="75"/>
        <v>0.80748663101604279</v>
      </c>
      <c r="AG52" s="7"/>
      <c r="AH52" s="9">
        <v>138</v>
      </c>
      <c r="AI52" s="6">
        <f t="shared" si="57"/>
        <v>0.42461538461538462</v>
      </c>
      <c r="AJ52" s="9">
        <f t="shared" si="58"/>
        <v>187</v>
      </c>
      <c r="AK52" s="10">
        <f t="shared" si="59"/>
        <v>0.57538461538461538</v>
      </c>
      <c r="AM52" s="8">
        <v>258</v>
      </c>
      <c r="AN52" s="1"/>
      <c r="AO52" s="8">
        <f t="shared" si="25"/>
        <v>166</v>
      </c>
      <c r="AP52" s="9">
        <v>122</v>
      </c>
      <c r="AQ52" s="6">
        <f t="shared" si="26"/>
        <v>0.73493975903614461</v>
      </c>
      <c r="AR52" s="7"/>
      <c r="AS52" s="9">
        <v>92</v>
      </c>
      <c r="AT52" s="6">
        <f t="shared" si="27"/>
        <v>0.35658914728682173</v>
      </c>
      <c r="AU52" s="9">
        <f t="shared" si="28"/>
        <v>166</v>
      </c>
      <c r="AV52" s="10">
        <f t="shared" si="29"/>
        <v>0.64341085271317833</v>
      </c>
      <c r="AX52" s="8">
        <v>280</v>
      </c>
      <c r="AY52" s="1"/>
      <c r="AZ52" s="8">
        <f t="shared" si="60"/>
        <v>189</v>
      </c>
      <c r="BA52" s="9">
        <v>144</v>
      </c>
      <c r="BB52" s="6">
        <f t="shared" si="71"/>
        <v>0.76190476190476186</v>
      </c>
      <c r="BC52" s="7"/>
      <c r="BD52" s="9">
        <v>91</v>
      </c>
      <c r="BE52" s="6">
        <f t="shared" si="61"/>
        <v>0.32500000000000001</v>
      </c>
      <c r="BF52" s="9">
        <f t="shared" si="62"/>
        <v>189</v>
      </c>
      <c r="BG52" s="10">
        <f t="shared" si="63"/>
        <v>0.67500000000000004</v>
      </c>
      <c r="BI52" s="8">
        <f t="shared" si="64"/>
        <v>22</v>
      </c>
      <c r="BJ52" s="6">
        <f t="shared" si="65"/>
        <v>8.5271317829457363E-2</v>
      </c>
      <c r="BK52" s="10"/>
      <c r="BL52" s="8">
        <f t="shared" si="66"/>
        <v>23</v>
      </c>
      <c r="BM52" s="6">
        <f t="shared" si="72"/>
        <v>0.13855421686746988</v>
      </c>
      <c r="BN52" s="9">
        <f t="shared" si="76"/>
        <v>22</v>
      </c>
      <c r="BO52" s="10">
        <f t="shared" si="76"/>
        <v>2.6965002868617249E-2</v>
      </c>
      <c r="BP52" s="6"/>
      <c r="BQ52" s="8">
        <f t="shared" si="77"/>
        <v>-1</v>
      </c>
      <c r="BR52" s="6">
        <f t="shared" si="77"/>
        <v>-3.1589147286821717E-2</v>
      </c>
      <c r="BS52" s="9">
        <f t="shared" si="77"/>
        <v>23</v>
      </c>
      <c r="BT52" s="10">
        <f t="shared" si="77"/>
        <v>3.1589147286821717E-2</v>
      </c>
      <c r="BU52" s="6"/>
      <c r="BV52" s="8">
        <f t="shared" si="68"/>
        <v>287.66666666666669</v>
      </c>
      <c r="BW52" s="9"/>
      <c r="BX52" s="8">
        <f t="shared" si="78"/>
        <v>180.66666666666666</v>
      </c>
      <c r="BY52" s="9">
        <f t="shared" si="78"/>
        <v>139</v>
      </c>
      <c r="BZ52" s="10">
        <f t="shared" si="74"/>
        <v>0.76811038398564968</v>
      </c>
      <c r="CA52" s="6"/>
      <c r="CB52" s="8">
        <f t="shared" si="79"/>
        <v>107</v>
      </c>
      <c r="CC52" s="6">
        <f t="shared" si="79"/>
        <v>0.36873484396740208</v>
      </c>
      <c r="CD52" s="9">
        <f t="shared" si="79"/>
        <v>180.66666666666666</v>
      </c>
      <c r="CE52" s="10">
        <f t="shared" si="79"/>
        <v>0.63126515603259792</v>
      </c>
    </row>
    <row r="53" spans="1:83">
      <c r="A53" s="50">
        <v>511</v>
      </c>
      <c r="B53" s="54">
        <v>1</v>
      </c>
      <c r="C53" s="30" t="s">
        <v>55</v>
      </c>
      <c r="D53" s="51">
        <v>511</v>
      </c>
      <c r="E53" s="51" t="s">
        <v>55</v>
      </c>
      <c r="F53" s="8">
        <v>1626</v>
      </c>
      <c r="G53" s="1"/>
      <c r="H53" s="8">
        <f t="shared" si="45"/>
        <v>996</v>
      </c>
      <c r="I53" s="9">
        <v>566</v>
      </c>
      <c r="J53" s="6">
        <f t="shared" si="46"/>
        <v>0.56827309236947787</v>
      </c>
      <c r="K53" s="7"/>
      <c r="L53" s="9">
        <v>630</v>
      </c>
      <c r="M53" s="6">
        <f t="shared" si="47"/>
        <v>0.38745387453874541</v>
      </c>
      <c r="N53" s="9">
        <f t="shared" si="48"/>
        <v>996</v>
      </c>
      <c r="O53" s="10">
        <f t="shared" si="49"/>
        <v>0.61254612546125464</v>
      </c>
      <c r="P53" s="6"/>
      <c r="Q53" s="8">
        <v>1480</v>
      </c>
      <c r="R53" s="1"/>
      <c r="S53" s="8">
        <f t="shared" si="50"/>
        <v>840</v>
      </c>
      <c r="T53" s="9">
        <v>574</v>
      </c>
      <c r="U53" s="6">
        <f t="shared" si="51"/>
        <v>0.68333333333333335</v>
      </c>
      <c r="V53" s="7"/>
      <c r="W53" s="9">
        <v>640</v>
      </c>
      <c r="X53" s="6">
        <f t="shared" si="52"/>
        <v>0.43243243243243246</v>
      </c>
      <c r="Y53" s="9">
        <f t="shared" si="53"/>
        <v>840</v>
      </c>
      <c r="Z53" s="10">
        <f t="shared" si="54"/>
        <v>0.56756756756756754</v>
      </c>
      <c r="AB53" s="8">
        <v>722</v>
      </c>
      <c r="AC53" s="1"/>
      <c r="AD53" s="8">
        <f t="shared" si="55"/>
        <v>438</v>
      </c>
      <c r="AE53" s="9">
        <v>353</v>
      </c>
      <c r="AF53" s="6">
        <f t="shared" si="75"/>
        <v>0.80593607305936077</v>
      </c>
      <c r="AG53" s="7"/>
      <c r="AH53" s="9">
        <v>284</v>
      </c>
      <c r="AI53" s="6">
        <f t="shared" si="57"/>
        <v>0.39335180055401664</v>
      </c>
      <c r="AJ53" s="9">
        <f t="shared" si="58"/>
        <v>438</v>
      </c>
      <c r="AK53" s="10">
        <f t="shared" si="59"/>
        <v>0.60664819944598336</v>
      </c>
      <c r="AM53" s="8">
        <v>376</v>
      </c>
      <c r="AN53" s="1"/>
      <c r="AO53" s="8">
        <f t="shared" si="25"/>
        <v>212</v>
      </c>
      <c r="AP53" s="9">
        <v>157</v>
      </c>
      <c r="AQ53" s="6">
        <f t="shared" si="26"/>
        <v>0.74056603773584906</v>
      </c>
      <c r="AR53" s="7"/>
      <c r="AS53" s="9">
        <v>164</v>
      </c>
      <c r="AT53" s="6">
        <f t="shared" si="27"/>
        <v>0.43617021276595747</v>
      </c>
      <c r="AU53" s="9">
        <f t="shared" si="28"/>
        <v>212</v>
      </c>
      <c r="AV53" s="10">
        <f t="shared" si="29"/>
        <v>0.56382978723404253</v>
      </c>
      <c r="AX53" s="8">
        <v>277</v>
      </c>
      <c r="AY53" s="1"/>
      <c r="AZ53" s="8">
        <f t="shared" si="60"/>
        <v>173</v>
      </c>
      <c r="BA53" s="9">
        <v>146</v>
      </c>
      <c r="BB53" s="6">
        <f t="shared" si="71"/>
        <v>0.84393063583815031</v>
      </c>
      <c r="BC53" s="7"/>
      <c r="BD53" s="9">
        <v>104</v>
      </c>
      <c r="BE53" s="6">
        <f t="shared" si="61"/>
        <v>0.37545126353790614</v>
      </c>
      <c r="BF53" s="9">
        <f t="shared" si="62"/>
        <v>173</v>
      </c>
      <c r="BG53" s="10">
        <f t="shared" si="63"/>
        <v>0.62454873646209386</v>
      </c>
      <c r="BI53" s="8">
        <f t="shared" si="64"/>
        <v>-99</v>
      </c>
      <c r="BJ53" s="6">
        <f t="shared" si="65"/>
        <v>-0.26329787234042551</v>
      </c>
      <c r="BK53" s="10"/>
      <c r="BL53" s="8">
        <f t="shared" si="66"/>
        <v>-39</v>
      </c>
      <c r="BM53" s="6">
        <f t="shared" si="72"/>
        <v>-0.18396226415094338</v>
      </c>
      <c r="BN53" s="9">
        <f t="shared" si="76"/>
        <v>-11</v>
      </c>
      <c r="BO53" s="10">
        <f t="shared" si="76"/>
        <v>0.10336459810230125</v>
      </c>
      <c r="BP53" s="6"/>
      <c r="BQ53" s="8">
        <f t="shared" si="77"/>
        <v>-60</v>
      </c>
      <c r="BR53" s="6">
        <f t="shared" si="77"/>
        <v>-6.0718949228051322E-2</v>
      </c>
      <c r="BS53" s="9">
        <f t="shared" si="77"/>
        <v>-39</v>
      </c>
      <c r="BT53" s="10">
        <f t="shared" si="77"/>
        <v>6.0718949228051322E-2</v>
      </c>
      <c r="BU53" s="6"/>
      <c r="BV53" s="8">
        <f t="shared" si="68"/>
        <v>458.33333333333331</v>
      </c>
      <c r="BW53" s="9"/>
      <c r="BX53" s="8">
        <f t="shared" si="78"/>
        <v>274.33333333333331</v>
      </c>
      <c r="BY53" s="9">
        <f t="shared" si="78"/>
        <v>218.66666666666666</v>
      </c>
      <c r="BZ53" s="10">
        <f t="shared" si="74"/>
        <v>0.79681091554445338</v>
      </c>
      <c r="CA53" s="6"/>
      <c r="CB53" s="8">
        <f t="shared" si="79"/>
        <v>184</v>
      </c>
      <c r="CC53" s="6">
        <f t="shared" si="79"/>
        <v>0.40165775895262673</v>
      </c>
      <c r="CD53" s="9">
        <f t="shared" si="79"/>
        <v>274.33333333333331</v>
      </c>
      <c r="CE53" s="10">
        <f t="shared" si="79"/>
        <v>0.59834224104737321</v>
      </c>
    </row>
    <row r="54" spans="1:83">
      <c r="A54" s="50">
        <v>506</v>
      </c>
      <c r="B54" s="54">
        <v>1</v>
      </c>
      <c r="C54" s="30" t="s">
        <v>57</v>
      </c>
      <c r="D54" s="51">
        <v>506</v>
      </c>
      <c r="E54" s="51" t="s">
        <v>57</v>
      </c>
      <c r="F54" s="8">
        <v>385</v>
      </c>
      <c r="G54" s="1"/>
      <c r="H54" s="8">
        <f t="shared" si="45"/>
        <v>238</v>
      </c>
      <c r="I54" s="9">
        <v>156</v>
      </c>
      <c r="J54" s="6">
        <f t="shared" si="46"/>
        <v>0.65546218487394958</v>
      </c>
      <c r="K54" s="7"/>
      <c r="L54" s="9">
        <v>147</v>
      </c>
      <c r="M54" s="6">
        <f t="shared" si="47"/>
        <v>0.38181818181818183</v>
      </c>
      <c r="N54" s="9">
        <f t="shared" si="48"/>
        <v>238</v>
      </c>
      <c r="O54" s="10">
        <f t="shared" si="49"/>
        <v>0.61818181818181817</v>
      </c>
      <c r="P54" s="6"/>
      <c r="Q54" s="8">
        <v>377</v>
      </c>
      <c r="R54" s="1"/>
      <c r="S54" s="8">
        <f t="shared" si="50"/>
        <v>226</v>
      </c>
      <c r="T54" s="9">
        <v>176</v>
      </c>
      <c r="U54" s="6">
        <f t="shared" si="51"/>
        <v>0.77876106194690264</v>
      </c>
      <c r="V54" s="7"/>
      <c r="W54" s="9">
        <v>151</v>
      </c>
      <c r="X54" s="6">
        <f t="shared" si="52"/>
        <v>0.40053050397877982</v>
      </c>
      <c r="Y54" s="9">
        <f t="shared" si="53"/>
        <v>226</v>
      </c>
      <c r="Z54" s="10">
        <f t="shared" si="54"/>
        <v>0.59946949602122013</v>
      </c>
      <c r="AB54" s="8">
        <v>205</v>
      </c>
      <c r="AC54" s="1"/>
      <c r="AD54" s="8">
        <f t="shared" si="55"/>
        <v>126</v>
      </c>
      <c r="AE54" s="9">
        <v>104</v>
      </c>
      <c r="AF54" s="6">
        <f t="shared" si="75"/>
        <v>0.82539682539682535</v>
      </c>
      <c r="AG54" s="7"/>
      <c r="AH54" s="9">
        <v>79</v>
      </c>
      <c r="AI54" s="6">
        <f t="shared" si="57"/>
        <v>0.38536585365853659</v>
      </c>
      <c r="AJ54" s="9">
        <f t="shared" si="58"/>
        <v>126</v>
      </c>
      <c r="AK54" s="10">
        <f t="shared" si="59"/>
        <v>0.61463414634146341</v>
      </c>
      <c r="AM54" s="8">
        <v>192</v>
      </c>
      <c r="AN54" s="1"/>
      <c r="AO54" s="8">
        <f t="shared" si="25"/>
        <v>125</v>
      </c>
      <c r="AP54" s="9">
        <v>100</v>
      </c>
      <c r="AQ54" s="6">
        <f t="shared" si="26"/>
        <v>0.8</v>
      </c>
      <c r="AR54" s="7"/>
      <c r="AS54" s="9">
        <v>67</v>
      </c>
      <c r="AT54" s="6">
        <f t="shared" si="27"/>
        <v>0.34895833333333331</v>
      </c>
      <c r="AU54" s="9">
        <f t="shared" si="28"/>
        <v>125</v>
      </c>
      <c r="AV54" s="10">
        <f t="shared" si="29"/>
        <v>0.65104166666666663</v>
      </c>
      <c r="AX54" s="8">
        <v>191</v>
      </c>
      <c r="AY54" s="1"/>
      <c r="AZ54" s="8">
        <f t="shared" si="60"/>
        <v>117</v>
      </c>
      <c r="BA54" s="9">
        <v>91</v>
      </c>
      <c r="BB54" s="6">
        <f t="shared" si="71"/>
        <v>0.77777777777777779</v>
      </c>
      <c r="BC54" s="7"/>
      <c r="BD54" s="9">
        <v>74</v>
      </c>
      <c r="BE54" s="6">
        <f t="shared" si="61"/>
        <v>0.38743455497382201</v>
      </c>
      <c r="BF54" s="9">
        <f t="shared" si="62"/>
        <v>117</v>
      </c>
      <c r="BG54" s="10">
        <f t="shared" si="63"/>
        <v>0.61256544502617805</v>
      </c>
      <c r="BI54" s="8">
        <f t="shared" si="64"/>
        <v>-1</v>
      </c>
      <c r="BJ54" s="6">
        <f t="shared" si="65"/>
        <v>-5.208333333333333E-3</v>
      </c>
      <c r="BK54" s="10"/>
      <c r="BL54" s="8">
        <f t="shared" si="66"/>
        <v>-8</v>
      </c>
      <c r="BM54" s="6">
        <f t="shared" si="72"/>
        <v>-6.4000000000000001E-2</v>
      </c>
      <c r="BN54" s="9">
        <f t="shared" si="76"/>
        <v>-9</v>
      </c>
      <c r="BO54" s="10">
        <f t="shared" si="76"/>
        <v>-2.2222222222222254E-2</v>
      </c>
      <c r="BP54" s="6"/>
      <c r="BQ54" s="8">
        <f t="shared" si="77"/>
        <v>7</v>
      </c>
      <c r="BR54" s="6">
        <f t="shared" si="77"/>
        <v>3.8476221640488695E-2</v>
      </c>
      <c r="BS54" s="9">
        <f t="shared" si="77"/>
        <v>-8</v>
      </c>
      <c r="BT54" s="10">
        <f t="shared" si="77"/>
        <v>-3.8476221640488584E-2</v>
      </c>
      <c r="BU54" s="6"/>
      <c r="BV54" s="8">
        <f t="shared" si="68"/>
        <v>196</v>
      </c>
      <c r="BW54" s="9"/>
      <c r="BX54" s="8">
        <f t="shared" si="78"/>
        <v>122.66666666666667</v>
      </c>
      <c r="BY54" s="9">
        <f t="shared" si="78"/>
        <v>98.333333333333329</v>
      </c>
      <c r="BZ54" s="10">
        <f t="shared" si="74"/>
        <v>0.80105820105820102</v>
      </c>
      <c r="CA54" s="6"/>
      <c r="CB54" s="8">
        <f t="shared" si="79"/>
        <v>73.333333333333329</v>
      </c>
      <c r="CC54" s="6">
        <f t="shared" si="79"/>
        <v>0.37391958065523068</v>
      </c>
      <c r="CD54" s="9">
        <f t="shared" si="79"/>
        <v>122.66666666666667</v>
      </c>
      <c r="CE54" s="10">
        <f t="shared" si="79"/>
        <v>0.62608041934476943</v>
      </c>
    </row>
    <row r="55" spans="1:83">
      <c r="A55" s="50">
        <v>531</v>
      </c>
      <c r="B55" s="54">
        <v>1</v>
      </c>
      <c r="C55" s="30" t="s">
        <v>58</v>
      </c>
      <c r="D55" s="51">
        <v>531</v>
      </c>
      <c r="E55" s="51" t="s">
        <v>58</v>
      </c>
      <c r="F55" s="8">
        <v>312</v>
      </c>
      <c r="G55" s="1"/>
      <c r="H55" s="8">
        <f t="shared" si="45"/>
        <v>162</v>
      </c>
      <c r="I55" s="9">
        <v>124</v>
      </c>
      <c r="J55" s="6">
        <f t="shared" si="46"/>
        <v>0.76543209876543206</v>
      </c>
      <c r="K55" s="7"/>
      <c r="L55" s="9">
        <v>150</v>
      </c>
      <c r="M55" s="6">
        <f t="shared" si="47"/>
        <v>0.48076923076923078</v>
      </c>
      <c r="N55" s="9">
        <f t="shared" si="48"/>
        <v>162</v>
      </c>
      <c r="O55" s="10">
        <f t="shared" si="49"/>
        <v>0.51923076923076927</v>
      </c>
      <c r="P55" s="6"/>
      <c r="Q55" s="8">
        <v>295</v>
      </c>
      <c r="R55" s="1"/>
      <c r="S55" s="8">
        <f t="shared" si="50"/>
        <v>153</v>
      </c>
      <c r="T55" s="9">
        <v>119</v>
      </c>
      <c r="U55" s="6">
        <f t="shared" si="51"/>
        <v>0.77777777777777779</v>
      </c>
      <c r="V55" s="7"/>
      <c r="W55" s="9">
        <v>142</v>
      </c>
      <c r="X55" s="6">
        <f t="shared" si="52"/>
        <v>0.48135593220338985</v>
      </c>
      <c r="Y55" s="9">
        <f t="shared" si="53"/>
        <v>153</v>
      </c>
      <c r="Z55" s="10">
        <f t="shared" si="54"/>
        <v>0.51864406779661021</v>
      </c>
      <c r="AB55" s="8">
        <v>233</v>
      </c>
      <c r="AC55" s="1"/>
      <c r="AD55" s="8">
        <f t="shared" si="55"/>
        <v>99</v>
      </c>
      <c r="AE55" s="9">
        <v>79</v>
      </c>
      <c r="AF55" s="6">
        <f t="shared" si="75"/>
        <v>0.79797979797979801</v>
      </c>
      <c r="AG55" s="7"/>
      <c r="AH55" s="9">
        <v>134</v>
      </c>
      <c r="AI55" s="6">
        <f t="shared" si="57"/>
        <v>0.57510729613733902</v>
      </c>
      <c r="AJ55" s="9">
        <f t="shared" si="58"/>
        <v>99</v>
      </c>
      <c r="AK55" s="10">
        <f t="shared" si="59"/>
        <v>0.42489270386266093</v>
      </c>
      <c r="AM55" s="8">
        <v>216</v>
      </c>
      <c r="AN55" s="1"/>
      <c r="AO55" s="8">
        <f t="shared" si="25"/>
        <v>117</v>
      </c>
      <c r="AP55" s="9">
        <v>96</v>
      </c>
      <c r="AQ55" s="6">
        <f t="shared" si="26"/>
        <v>0.82051282051282048</v>
      </c>
      <c r="AR55" s="7"/>
      <c r="AS55" s="9">
        <v>99</v>
      </c>
      <c r="AT55" s="6">
        <f t="shared" si="27"/>
        <v>0.45833333333333331</v>
      </c>
      <c r="AU55" s="9">
        <f t="shared" si="28"/>
        <v>117</v>
      </c>
      <c r="AV55" s="10">
        <f t="shared" si="29"/>
        <v>0.54166666666666663</v>
      </c>
      <c r="AX55" s="8">
        <v>124</v>
      </c>
      <c r="AY55" s="1"/>
      <c r="AZ55" s="8">
        <f t="shared" si="60"/>
        <v>80</v>
      </c>
      <c r="BA55" s="9">
        <v>70</v>
      </c>
      <c r="BB55" s="6">
        <f t="shared" si="71"/>
        <v>0.875</v>
      </c>
      <c r="BC55" s="7"/>
      <c r="BD55" s="9">
        <v>44</v>
      </c>
      <c r="BE55" s="6">
        <f t="shared" si="61"/>
        <v>0.35483870967741937</v>
      </c>
      <c r="BF55" s="9">
        <f t="shared" si="62"/>
        <v>80</v>
      </c>
      <c r="BG55" s="10">
        <f t="shared" si="63"/>
        <v>0.64516129032258063</v>
      </c>
      <c r="BI55" s="8">
        <f t="shared" si="64"/>
        <v>-92</v>
      </c>
      <c r="BJ55" s="6">
        <f t="shared" si="65"/>
        <v>-0.42592592592592593</v>
      </c>
      <c r="BK55" s="10"/>
      <c r="BL55" s="8">
        <f t="shared" si="66"/>
        <v>-37</v>
      </c>
      <c r="BM55" s="6">
        <f t="shared" si="72"/>
        <v>-0.31623931623931623</v>
      </c>
      <c r="BN55" s="9">
        <f t="shared" si="76"/>
        <v>-26</v>
      </c>
      <c r="BO55" s="10">
        <f t="shared" si="76"/>
        <v>5.4487179487179516E-2</v>
      </c>
      <c r="BP55" s="6"/>
      <c r="BQ55" s="8">
        <f t="shared" si="77"/>
        <v>-55</v>
      </c>
      <c r="BR55" s="6">
        <f t="shared" si="77"/>
        <v>-0.10349462365591394</v>
      </c>
      <c r="BS55" s="9">
        <f t="shared" si="77"/>
        <v>-37</v>
      </c>
      <c r="BT55" s="10">
        <f t="shared" si="77"/>
        <v>0.103494623655914</v>
      </c>
      <c r="BU55" s="6"/>
      <c r="BV55" s="8">
        <f t="shared" si="68"/>
        <v>191</v>
      </c>
      <c r="BW55" s="9"/>
      <c r="BX55" s="8">
        <f t="shared" si="78"/>
        <v>98.666666666666671</v>
      </c>
      <c r="BY55" s="9">
        <f t="shared" si="78"/>
        <v>81.666666666666671</v>
      </c>
      <c r="BZ55" s="10">
        <f t="shared" si="74"/>
        <v>0.83116420616420628</v>
      </c>
      <c r="CA55" s="6"/>
      <c r="CB55" s="8">
        <f t="shared" si="79"/>
        <v>92.333333333333329</v>
      </c>
      <c r="CC55" s="6">
        <f t="shared" si="79"/>
        <v>0.46275977971603055</v>
      </c>
      <c r="CD55" s="9">
        <f t="shared" si="79"/>
        <v>98.666666666666671</v>
      </c>
      <c r="CE55" s="10">
        <f t="shared" si="79"/>
        <v>0.53724022028396945</v>
      </c>
    </row>
    <row r="56" spans="1:83">
      <c r="A56" s="50">
        <v>510</v>
      </c>
      <c r="B56" s="54">
        <v>1</v>
      </c>
      <c r="C56" s="30" t="s">
        <v>59</v>
      </c>
      <c r="D56" s="51">
        <v>510</v>
      </c>
      <c r="E56" s="51" t="s">
        <v>59</v>
      </c>
      <c r="F56" s="8">
        <v>1528</v>
      </c>
      <c r="G56" s="1"/>
      <c r="H56" s="8">
        <f t="shared" si="45"/>
        <v>835</v>
      </c>
      <c r="I56" s="9">
        <v>412</v>
      </c>
      <c r="J56" s="6">
        <f t="shared" si="46"/>
        <v>0.4934131736526946</v>
      </c>
      <c r="K56" s="7"/>
      <c r="L56" s="9">
        <v>693</v>
      </c>
      <c r="M56" s="6">
        <f t="shared" si="47"/>
        <v>0.45353403141361259</v>
      </c>
      <c r="N56" s="9">
        <f t="shared" si="48"/>
        <v>835</v>
      </c>
      <c r="O56" s="10">
        <f t="shared" si="49"/>
        <v>0.54646596858638741</v>
      </c>
      <c r="P56" s="6"/>
      <c r="Q56" s="8">
        <v>1360</v>
      </c>
      <c r="R56" s="1"/>
      <c r="S56" s="8">
        <f t="shared" si="50"/>
        <v>699</v>
      </c>
      <c r="T56" s="9">
        <v>355</v>
      </c>
      <c r="U56" s="6">
        <f t="shared" si="51"/>
        <v>0.50786838340486407</v>
      </c>
      <c r="V56" s="7"/>
      <c r="W56" s="9">
        <v>661</v>
      </c>
      <c r="X56" s="6">
        <f t="shared" si="52"/>
        <v>0.48602941176470588</v>
      </c>
      <c r="Y56" s="9">
        <f t="shared" si="53"/>
        <v>699</v>
      </c>
      <c r="Z56" s="10">
        <f t="shared" si="54"/>
        <v>0.51397058823529407</v>
      </c>
      <c r="AB56" s="8">
        <v>987</v>
      </c>
      <c r="AC56" s="1"/>
      <c r="AD56" s="8">
        <f t="shared" si="55"/>
        <v>583</v>
      </c>
      <c r="AE56" s="9">
        <v>322</v>
      </c>
      <c r="AF56" s="6">
        <f t="shared" si="75"/>
        <v>0.55231560891938247</v>
      </c>
      <c r="AG56" s="7"/>
      <c r="AH56" s="9">
        <v>404</v>
      </c>
      <c r="AI56" s="6">
        <f t="shared" si="57"/>
        <v>0.40932117527862211</v>
      </c>
      <c r="AJ56" s="9">
        <f t="shared" si="58"/>
        <v>583</v>
      </c>
      <c r="AK56" s="10">
        <f t="shared" si="59"/>
        <v>0.59067882472137789</v>
      </c>
      <c r="AM56" s="8">
        <v>893</v>
      </c>
      <c r="AN56" s="1"/>
      <c r="AO56" s="8">
        <f t="shared" si="25"/>
        <v>526</v>
      </c>
      <c r="AP56" s="9">
        <v>277</v>
      </c>
      <c r="AQ56" s="6">
        <f t="shared" si="26"/>
        <v>0.52661596958174905</v>
      </c>
      <c r="AR56" s="7"/>
      <c r="AS56" s="9">
        <v>367</v>
      </c>
      <c r="AT56" s="6">
        <f t="shared" si="27"/>
        <v>0.41097424412094063</v>
      </c>
      <c r="AU56" s="9">
        <f t="shared" si="28"/>
        <v>526</v>
      </c>
      <c r="AV56" s="10">
        <f t="shared" si="29"/>
        <v>0.58902575587905937</v>
      </c>
      <c r="AX56" s="8">
        <v>850</v>
      </c>
      <c r="AY56" s="1"/>
      <c r="AZ56" s="8">
        <f t="shared" si="60"/>
        <v>488</v>
      </c>
      <c r="BA56" s="9">
        <v>236</v>
      </c>
      <c r="BB56" s="6">
        <f t="shared" si="71"/>
        <v>0.48360655737704916</v>
      </c>
      <c r="BC56" s="7"/>
      <c r="BD56" s="9">
        <v>362</v>
      </c>
      <c r="BE56" s="6">
        <f t="shared" si="61"/>
        <v>0.42588235294117649</v>
      </c>
      <c r="BF56" s="9">
        <f t="shared" si="62"/>
        <v>488</v>
      </c>
      <c r="BG56" s="10">
        <f t="shared" si="63"/>
        <v>0.57411764705882351</v>
      </c>
      <c r="BI56" s="8">
        <f t="shared" si="64"/>
        <v>-43</v>
      </c>
      <c r="BJ56" s="6">
        <f t="shared" si="65"/>
        <v>-4.8152295632698766E-2</v>
      </c>
      <c r="BK56" s="10"/>
      <c r="BL56" s="8">
        <f t="shared" si="66"/>
        <v>-38</v>
      </c>
      <c r="BM56" s="6">
        <f t="shared" si="72"/>
        <v>-7.2243346007604556E-2</v>
      </c>
      <c r="BN56" s="9">
        <f t="shared" si="76"/>
        <v>-41</v>
      </c>
      <c r="BO56" s="10">
        <f t="shared" si="76"/>
        <v>-4.3009412204699893E-2</v>
      </c>
      <c r="BP56" s="6"/>
      <c r="BQ56" s="8">
        <f t="shared" si="77"/>
        <v>-5</v>
      </c>
      <c r="BR56" s="6">
        <f t="shared" si="77"/>
        <v>1.4908108820235855E-2</v>
      </c>
      <c r="BS56" s="9">
        <f t="shared" si="77"/>
        <v>-38</v>
      </c>
      <c r="BT56" s="10">
        <f t="shared" si="77"/>
        <v>-1.4908108820235855E-2</v>
      </c>
      <c r="BU56" s="6"/>
      <c r="BV56" s="8">
        <f t="shared" si="68"/>
        <v>910</v>
      </c>
      <c r="BW56" s="9"/>
      <c r="BX56" s="8">
        <f t="shared" si="78"/>
        <v>532.33333333333337</v>
      </c>
      <c r="BY56" s="9">
        <f t="shared" si="78"/>
        <v>278.33333333333331</v>
      </c>
      <c r="BZ56" s="10">
        <f t="shared" si="74"/>
        <v>0.52084604529272693</v>
      </c>
      <c r="CA56" s="6"/>
      <c r="CB56" s="8">
        <f t="shared" si="79"/>
        <v>377.66666666666669</v>
      </c>
      <c r="CC56" s="6">
        <f t="shared" si="79"/>
        <v>0.41539259078024643</v>
      </c>
      <c r="CD56" s="9">
        <f t="shared" si="79"/>
        <v>532.33333333333337</v>
      </c>
      <c r="CE56" s="10">
        <f t="shared" si="79"/>
        <v>0.58460740921975363</v>
      </c>
    </row>
    <row r="57" spans="1:83">
      <c r="A57" s="50">
        <v>533</v>
      </c>
      <c r="B57" s="54">
        <v>1</v>
      </c>
      <c r="C57" s="30" t="s">
        <v>60</v>
      </c>
      <c r="D57" s="51">
        <v>533</v>
      </c>
      <c r="E57" s="51" t="s">
        <v>81</v>
      </c>
      <c r="F57" s="8">
        <v>227</v>
      </c>
      <c r="G57" s="1"/>
      <c r="H57" s="8">
        <f t="shared" si="45"/>
        <v>135</v>
      </c>
      <c r="I57" s="9">
        <v>108</v>
      </c>
      <c r="J57" s="6">
        <f t="shared" si="46"/>
        <v>0.8</v>
      </c>
      <c r="K57" s="7"/>
      <c r="L57" s="9">
        <v>92</v>
      </c>
      <c r="M57" s="6">
        <f t="shared" si="47"/>
        <v>0.40528634361233479</v>
      </c>
      <c r="N57" s="9">
        <f t="shared" si="48"/>
        <v>135</v>
      </c>
      <c r="O57" s="10">
        <f t="shared" si="49"/>
        <v>0.59471365638766516</v>
      </c>
      <c r="P57" s="6"/>
      <c r="Q57" s="8">
        <v>203</v>
      </c>
      <c r="R57" s="1"/>
      <c r="S57" s="8">
        <f t="shared" si="50"/>
        <v>121</v>
      </c>
      <c r="T57" s="9">
        <v>89</v>
      </c>
      <c r="U57" s="6">
        <f t="shared" si="51"/>
        <v>0.73553719008264462</v>
      </c>
      <c r="V57" s="7"/>
      <c r="W57" s="9">
        <v>82</v>
      </c>
      <c r="X57" s="6">
        <f t="shared" si="52"/>
        <v>0.4039408866995074</v>
      </c>
      <c r="Y57" s="9">
        <f t="shared" si="53"/>
        <v>121</v>
      </c>
      <c r="Z57" s="10">
        <f t="shared" si="54"/>
        <v>0.59605911330049266</v>
      </c>
      <c r="AB57" s="8">
        <v>135</v>
      </c>
      <c r="AC57" s="1"/>
      <c r="AD57" s="8">
        <f t="shared" si="55"/>
        <v>83</v>
      </c>
      <c r="AE57" s="9">
        <v>64</v>
      </c>
      <c r="AF57" s="6">
        <f t="shared" si="75"/>
        <v>0.77108433734939763</v>
      </c>
      <c r="AG57" s="7"/>
      <c r="AH57" s="9">
        <v>52</v>
      </c>
      <c r="AI57" s="6">
        <f t="shared" si="57"/>
        <v>0.38518518518518519</v>
      </c>
      <c r="AJ57" s="9">
        <f t="shared" si="58"/>
        <v>83</v>
      </c>
      <c r="AK57" s="10">
        <f t="shared" si="59"/>
        <v>0.61481481481481481</v>
      </c>
      <c r="AM57" s="8">
        <v>178</v>
      </c>
      <c r="AN57" s="1"/>
      <c r="AO57" s="8">
        <f t="shared" si="25"/>
        <v>101</v>
      </c>
      <c r="AP57" s="9">
        <v>64</v>
      </c>
      <c r="AQ57" s="6">
        <f t="shared" si="26"/>
        <v>0.63366336633663367</v>
      </c>
      <c r="AR57" s="7"/>
      <c r="AS57" s="9">
        <v>77</v>
      </c>
      <c r="AT57" s="6">
        <f t="shared" si="27"/>
        <v>0.43258426966292135</v>
      </c>
      <c r="AU57" s="9">
        <f t="shared" si="28"/>
        <v>101</v>
      </c>
      <c r="AV57" s="10">
        <f t="shared" si="29"/>
        <v>0.56741573033707871</v>
      </c>
      <c r="AX57" s="8">
        <v>222</v>
      </c>
      <c r="AY57" s="1"/>
      <c r="AZ57" s="8">
        <f t="shared" si="60"/>
        <v>115</v>
      </c>
      <c r="BA57" s="9">
        <v>105</v>
      </c>
      <c r="BB57" s="6">
        <f t="shared" si="71"/>
        <v>0.91304347826086951</v>
      </c>
      <c r="BC57" s="7"/>
      <c r="BD57" s="9">
        <v>107</v>
      </c>
      <c r="BE57" s="6">
        <f t="shared" si="61"/>
        <v>0.481981981981982</v>
      </c>
      <c r="BF57" s="9">
        <f t="shared" si="62"/>
        <v>115</v>
      </c>
      <c r="BG57" s="10">
        <f t="shared" si="63"/>
        <v>0.51801801801801806</v>
      </c>
      <c r="BI57" s="8">
        <f t="shared" si="64"/>
        <v>44</v>
      </c>
      <c r="BJ57" s="6">
        <f t="shared" si="65"/>
        <v>0.24719101123595505</v>
      </c>
      <c r="BK57" s="10"/>
      <c r="BL57" s="8">
        <f t="shared" si="66"/>
        <v>14</v>
      </c>
      <c r="BM57" s="6">
        <f t="shared" si="72"/>
        <v>0.13861386138613863</v>
      </c>
      <c r="BN57" s="9">
        <f t="shared" si="76"/>
        <v>41</v>
      </c>
      <c r="BO57" s="10">
        <f t="shared" si="76"/>
        <v>0.27938011192423584</v>
      </c>
      <c r="BP57" s="6"/>
      <c r="BQ57" s="8">
        <f t="shared" si="77"/>
        <v>30</v>
      </c>
      <c r="BR57" s="6">
        <f t="shared" si="77"/>
        <v>4.9397712319060649E-2</v>
      </c>
      <c r="BS57" s="9">
        <f t="shared" si="77"/>
        <v>14</v>
      </c>
      <c r="BT57" s="10">
        <f t="shared" si="77"/>
        <v>-4.9397712319060649E-2</v>
      </c>
      <c r="BU57" s="6"/>
      <c r="BV57" s="8">
        <f t="shared" si="68"/>
        <v>178.33333333333334</v>
      </c>
      <c r="BW57" s="9"/>
      <c r="BX57" s="8">
        <f t="shared" si="78"/>
        <v>99.666666666666671</v>
      </c>
      <c r="BY57" s="9">
        <f t="shared" si="78"/>
        <v>77.666666666666671</v>
      </c>
      <c r="BZ57" s="10">
        <f t="shared" si="74"/>
        <v>0.77259706064896694</v>
      </c>
      <c r="CA57" s="6"/>
      <c r="CB57" s="8">
        <f t="shared" si="79"/>
        <v>78.666666666666671</v>
      </c>
      <c r="CC57" s="6">
        <f t="shared" si="79"/>
        <v>0.43325047894336283</v>
      </c>
      <c r="CD57" s="9">
        <f t="shared" si="79"/>
        <v>99.666666666666671</v>
      </c>
      <c r="CE57" s="10">
        <f t="shared" si="79"/>
        <v>0.56674952105663723</v>
      </c>
    </row>
    <row r="58" spans="1:83">
      <c r="A58" s="50">
        <v>522</v>
      </c>
      <c r="B58" s="54">
        <v>1</v>
      </c>
      <c r="C58" s="30" t="s">
        <v>61</v>
      </c>
      <c r="D58" s="51">
        <v>522</v>
      </c>
      <c r="E58" s="51" t="s">
        <v>82</v>
      </c>
      <c r="F58" s="8">
        <v>2339</v>
      </c>
      <c r="G58" s="1"/>
      <c r="H58" s="8">
        <f t="shared" si="45"/>
        <v>1285</v>
      </c>
      <c r="I58" s="9">
        <v>750</v>
      </c>
      <c r="J58" s="6">
        <f t="shared" si="46"/>
        <v>0.58365758754863817</v>
      </c>
      <c r="K58" s="7"/>
      <c r="L58" s="9">
        <v>1054</v>
      </c>
      <c r="M58" s="6">
        <f t="shared" si="47"/>
        <v>0.45061992304403592</v>
      </c>
      <c r="N58" s="9">
        <f t="shared" si="48"/>
        <v>1285</v>
      </c>
      <c r="O58" s="10">
        <f t="shared" si="49"/>
        <v>0.54938007695596414</v>
      </c>
      <c r="P58" s="6"/>
      <c r="Q58" s="8">
        <v>2257</v>
      </c>
      <c r="R58" s="1"/>
      <c r="S58" s="8">
        <f t="shared" si="50"/>
        <v>1291</v>
      </c>
      <c r="T58" s="9">
        <v>947</v>
      </c>
      <c r="U58" s="6">
        <f t="shared" si="51"/>
        <v>0.73353989155693256</v>
      </c>
      <c r="V58" s="7"/>
      <c r="W58" s="9">
        <v>966</v>
      </c>
      <c r="X58" s="6">
        <f t="shared" si="52"/>
        <v>0.42800177226406733</v>
      </c>
      <c r="Y58" s="9">
        <f t="shared" si="53"/>
        <v>1291</v>
      </c>
      <c r="Z58" s="10">
        <f t="shared" si="54"/>
        <v>0.57199822773593267</v>
      </c>
      <c r="AB58" s="8">
        <v>1112</v>
      </c>
      <c r="AC58" s="1"/>
      <c r="AD58" s="8">
        <f t="shared" si="55"/>
        <v>568</v>
      </c>
      <c r="AE58" s="9">
        <v>372</v>
      </c>
      <c r="AF58" s="6">
        <f t="shared" si="75"/>
        <v>0.65492957746478875</v>
      </c>
      <c r="AG58" s="7"/>
      <c r="AH58" s="9">
        <v>544</v>
      </c>
      <c r="AI58" s="6">
        <f t="shared" si="57"/>
        <v>0.48920863309352519</v>
      </c>
      <c r="AJ58" s="9">
        <f t="shared" si="58"/>
        <v>568</v>
      </c>
      <c r="AK58" s="10">
        <f t="shared" si="59"/>
        <v>0.51079136690647486</v>
      </c>
      <c r="AM58" s="8">
        <v>965</v>
      </c>
      <c r="AN58" s="1"/>
      <c r="AO58" s="8">
        <f t="shared" si="25"/>
        <v>482</v>
      </c>
      <c r="AP58" s="9">
        <v>324</v>
      </c>
      <c r="AQ58" s="6">
        <f t="shared" si="26"/>
        <v>0.67219917012448138</v>
      </c>
      <c r="AR58" s="7"/>
      <c r="AS58" s="9">
        <v>483</v>
      </c>
      <c r="AT58" s="6">
        <f t="shared" si="27"/>
        <v>0.50051813471502593</v>
      </c>
      <c r="AU58" s="9">
        <f t="shared" si="28"/>
        <v>482</v>
      </c>
      <c r="AV58" s="10">
        <f t="shared" si="29"/>
        <v>0.49948186528497407</v>
      </c>
      <c r="AX58" s="8">
        <v>947</v>
      </c>
      <c r="AY58" s="1"/>
      <c r="AZ58" s="8">
        <f t="shared" si="60"/>
        <v>480</v>
      </c>
      <c r="BA58" s="9">
        <v>337</v>
      </c>
      <c r="BB58" s="6">
        <f t="shared" si="71"/>
        <v>0.70208333333333328</v>
      </c>
      <c r="BC58" s="7"/>
      <c r="BD58" s="9">
        <v>467</v>
      </c>
      <c r="BE58" s="6">
        <f t="shared" si="61"/>
        <v>0.49313621964097148</v>
      </c>
      <c r="BF58" s="9">
        <f t="shared" si="62"/>
        <v>480</v>
      </c>
      <c r="BG58" s="10">
        <f t="shared" si="63"/>
        <v>0.50686378035902846</v>
      </c>
      <c r="BI58" s="8">
        <f t="shared" si="64"/>
        <v>-18</v>
      </c>
      <c r="BJ58" s="6">
        <f t="shared" si="65"/>
        <v>-1.8652849740932641E-2</v>
      </c>
      <c r="BK58" s="10"/>
      <c r="BL58" s="8">
        <f t="shared" si="66"/>
        <v>-2</v>
      </c>
      <c r="BM58" s="6">
        <f t="shared" si="72"/>
        <v>-4.1493775933609959E-3</v>
      </c>
      <c r="BN58" s="9">
        <f t="shared" si="76"/>
        <v>13</v>
      </c>
      <c r="BO58" s="10">
        <f t="shared" si="76"/>
        <v>2.9884163208851899E-2</v>
      </c>
      <c r="BP58" s="6"/>
      <c r="BQ58" s="8">
        <f t="shared" si="77"/>
        <v>-16</v>
      </c>
      <c r="BR58" s="6">
        <f t="shared" si="77"/>
        <v>-7.3819150740544459E-3</v>
      </c>
      <c r="BS58" s="9">
        <f t="shared" si="77"/>
        <v>-2</v>
      </c>
      <c r="BT58" s="10">
        <f t="shared" si="77"/>
        <v>7.3819150740543904E-3</v>
      </c>
      <c r="BU58" s="6"/>
      <c r="BV58" s="8">
        <f t="shared" si="68"/>
        <v>1008</v>
      </c>
      <c r="BW58" s="9"/>
      <c r="BX58" s="8">
        <f t="shared" si="78"/>
        <v>510</v>
      </c>
      <c r="BY58" s="9">
        <f t="shared" si="78"/>
        <v>344.33333333333331</v>
      </c>
      <c r="BZ58" s="10">
        <f t="shared" si="74"/>
        <v>0.67640402697420121</v>
      </c>
      <c r="CA58" s="6"/>
      <c r="CB58" s="8">
        <f t="shared" si="79"/>
        <v>498</v>
      </c>
      <c r="CC58" s="6">
        <f t="shared" si="79"/>
        <v>0.49428766248317418</v>
      </c>
      <c r="CD58" s="9">
        <f t="shared" si="79"/>
        <v>510</v>
      </c>
      <c r="CE58" s="10">
        <f t="shared" si="79"/>
        <v>0.50571233751682587</v>
      </c>
    </row>
    <row r="59" spans="1:83">
      <c r="A59" s="50">
        <v>534</v>
      </c>
      <c r="B59" s="54">
        <v>1</v>
      </c>
      <c r="C59" s="30" t="s">
        <v>62</v>
      </c>
      <c r="D59" s="51">
        <v>534</v>
      </c>
      <c r="E59" s="51" t="s">
        <v>62</v>
      </c>
      <c r="F59" s="8">
        <v>201</v>
      </c>
      <c r="G59" s="1"/>
      <c r="H59" s="8">
        <f t="shared" si="45"/>
        <v>126</v>
      </c>
      <c r="I59" s="9">
        <v>89</v>
      </c>
      <c r="J59" s="6">
        <f t="shared" si="46"/>
        <v>0.70634920634920639</v>
      </c>
      <c r="K59" s="7"/>
      <c r="L59" s="9">
        <v>75</v>
      </c>
      <c r="M59" s="6">
        <f t="shared" si="47"/>
        <v>0.37313432835820898</v>
      </c>
      <c r="N59" s="9">
        <f t="shared" si="48"/>
        <v>126</v>
      </c>
      <c r="O59" s="10">
        <f t="shared" si="49"/>
        <v>0.62686567164179108</v>
      </c>
      <c r="P59" s="6"/>
      <c r="Q59" s="8">
        <v>207</v>
      </c>
      <c r="R59" s="1"/>
      <c r="S59" s="8">
        <f t="shared" si="50"/>
        <v>125</v>
      </c>
      <c r="T59" s="9">
        <v>96</v>
      </c>
      <c r="U59" s="6">
        <f t="shared" si="51"/>
        <v>0.76800000000000002</v>
      </c>
      <c r="V59" s="7"/>
      <c r="W59" s="9">
        <v>82</v>
      </c>
      <c r="X59" s="6">
        <f t="shared" si="52"/>
        <v>0.39613526570048307</v>
      </c>
      <c r="Y59" s="9">
        <f t="shared" si="53"/>
        <v>125</v>
      </c>
      <c r="Z59" s="10">
        <f t="shared" si="54"/>
        <v>0.60386473429951693</v>
      </c>
      <c r="AB59" s="8">
        <v>147</v>
      </c>
      <c r="AC59" s="1"/>
      <c r="AD59" s="8">
        <f t="shared" si="55"/>
        <v>97</v>
      </c>
      <c r="AE59" s="9">
        <v>68</v>
      </c>
      <c r="AF59" s="6">
        <f t="shared" si="75"/>
        <v>0.7010309278350515</v>
      </c>
      <c r="AG59" s="7"/>
      <c r="AH59" s="9">
        <v>50</v>
      </c>
      <c r="AI59" s="6">
        <f t="shared" si="57"/>
        <v>0.3401360544217687</v>
      </c>
      <c r="AJ59" s="9">
        <f t="shared" si="58"/>
        <v>97</v>
      </c>
      <c r="AK59" s="10">
        <f t="shared" si="59"/>
        <v>0.65986394557823125</v>
      </c>
      <c r="AM59" s="8">
        <v>148</v>
      </c>
      <c r="AN59" s="1"/>
      <c r="AO59" s="8">
        <f t="shared" si="25"/>
        <v>88</v>
      </c>
      <c r="AP59" s="9">
        <v>68</v>
      </c>
      <c r="AQ59" s="6">
        <f t="shared" si="26"/>
        <v>0.77272727272727271</v>
      </c>
      <c r="AR59" s="7"/>
      <c r="AS59" s="9">
        <v>60</v>
      </c>
      <c r="AT59" s="6">
        <f t="shared" si="27"/>
        <v>0.40540540540540543</v>
      </c>
      <c r="AU59" s="9">
        <f t="shared" si="28"/>
        <v>88</v>
      </c>
      <c r="AV59" s="10">
        <f t="shared" si="29"/>
        <v>0.59459459459459463</v>
      </c>
      <c r="AX59" s="8">
        <v>106</v>
      </c>
      <c r="AY59" s="1"/>
      <c r="AZ59" s="8">
        <f t="shared" si="60"/>
        <v>66</v>
      </c>
      <c r="BA59" s="9">
        <v>56</v>
      </c>
      <c r="BB59" s="6">
        <f t="shared" si="71"/>
        <v>0.84848484848484851</v>
      </c>
      <c r="BC59" s="7"/>
      <c r="BD59" s="9">
        <v>40</v>
      </c>
      <c r="BE59" s="6">
        <f t="shared" si="61"/>
        <v>0.37735849056603776</v>
      </c>
      <c r="BF59" s="9">
        <f t="shared" si="62"/>
        <v>66</v>
      </c>
      <c r="BG59" s="10">
        <f t="shared" si="63"/>
        <v>0.62264150943396224</v>
      </c>
      <c r="BI59" s="8">
        <f t="shared" si="64"/>
        <v>-42</v>
      </c>
      <c r="BJ59" s="6">
        <f t="shared" si="65"/>
        <v>-0.28378378378378377</v>
      </c>
      <c r="BK59" s="10"/>
      <c r="BL59" s="8">
        <f t="shared" si="66"/>
        <v>-22</v>
      </c>
      <c r="BM59" s="6">
        <f t="shared" si="72"/>
        <v>-0.25</v>
      </c>
      <c r="BN59" s="9">
        <f t="shared" si="76"/>
        <v>-12</v>
      </c>
      <c r="BO59" s="10">
        <f t="shared" si="76"/>
        <v>7.5757575757575801E-2</v>
      </c>
      <c r="BP59" s="6"/>
      <c r="BQ59" s="8">
        <f t="shared" si="77"/>
        <v>-20</v>
      </c>
      <c r="BR59" s="6">
        <f t="shared" si="77"/>
        <v>-2.8046914839367665E-2</v>
      </c>
      <c r="BS59" s="9">
        <f t="shared" si="77"/>
        <v>-22</v>
      </c>
      <c r="BT59" s="10">
        <f t="shared" si="77"/>
        <v>2.8046914839367609E-2</v>
      </c>
      <c r="BU59" s="6"/>
      <c r="BV59" s="8">
        <f t="shared" si="68"/>
        <v>133.66666666666666</v>
      </c>
      <c r="BW59" s="9"/>
      <c r="BX59" s="8">
        <f t="shared" si="78"/>
        <v>83.666666666666671</v>
      </c>
      <c r="BY59" s="9">
        <f t="shared" si="78"/>
        <v>64</v>
      </c>
      <c r="BZ59" s="10">
        <f t="shared" si="74"/>
        <v>0.77408101634905757</v>
      </c>
      <c r="CA59" s="6"/>
      <c r="CB59" s="8">
        <f t="shared" si="79"/>
        <v>50</v>
      </c>
      <c r="CC59" s="6">
        <f t="shared" si="79"/>
        <v>0.37429998346440402</v>
      </c>
      <c r="CD59" s="9">
        <f t="shared" si="79"/>
        <v>83.666666666666671</v>
      </c>
      <c r="CE59" s="10">
        <f t="shared" si="79"/>
        <v>0.62570001653559604</v>
      </c>
    </row>
    <row r="60" spans="1:83">
      <c r="A60" s="50">
        <v>504</v>
      </c>
      <c r="B60" s="54">
        <v>1</v>
      </c>
      <c r="C60" s="30" t="s">
        <v>66</v>
      </c>
      <c r="D60" s="51">
        <v>504</v>
      </c>
      <c r="E60" s="51" t="s">
        <v>66</v>
      </c>
      <c r="F60" s="8">
        <v>3014</v>
      </c>
      <c r="G60" s="1"/>
      <c r="H60" s="8">
        <f t="shared" si="45"/>
        <v>1730</v>
      </c>
      <c r="I60" s="9">
        <v>1083</v>
      </c>
      <c r="J60" s="6">
        <f t="shared" si="46"/>
        <v>0.62601156069364161</v>
      </c>
      <c r="K60" s="7"/>
      <c r="L60" s="9">
        <v>1284</v>
      </c>
      <c r="M60" s="6">
        <f t="shared" si="47"/>
        <v>0.42601194426011946</v>
      </c>
      <c r="N60" s="9">
        <f t="shared" si="48"/>
        <v>1730</v>
      </c>
      <c r="O60" s="10">
        <f t="shared" si="49"/>
        <v>0.57398805573988054</v>
      </c>
      <c r="P60" s="6"/>
      <c r="Q60" s="8">
        <v>2308</v>
      </c>
      <c r="R60" s="1"/>
      <c r="S60" s="8">
        <f t="shared" si="50"/>
        <v>1381</v>
      </c>
      <c r="T60" s="9">
        <v>928</v>
      </c>
      <c r="U60" s="6">
        <f t="shared" si="51"/>
        <v>0.6719768283852281</v>
      </c>
      <c r="V60" s="7"/>
      <c r="W60" s="9">
        <v>927</v>
      </c>
      <c r="X60" s="6">
        <f t="shared" si="52"/>
        <v>0.40164644714038128</v>
      </c>
      <c r="Y60" s="9">
        <f t="shared" si="53"/>
        <v>1381</v>
      </c>
      <c r="Z60" s="10">
        <f t="shared" si="54"/>
        <v>0.59835355285961866</v>
      </c>
      <c r="AB60" s="8">
        <v>1960</v>
      </c>
      <c r="AC60" s="1"/>
      <c r="AD60" s="8">
        <f t="shared" si="55"/>
        <v>1247</v>
      </c>
      <c r="AE60" s="9">
        <v>906</v>
      </c>
      <c r="AF60" s="6">
        <f t="shared" si="75"/>
        <v>0.72654370489174014</v>
      </c>
      <c r="AG60" s="7"/>
      <c r="AH60" s="9">
        <v>713</v>
      </c>
      <c r="AI60" s="6">
        <f t="shared" si="57"/>
        <v>0.36377551020408161</v>
      </c>
      <c r="AJ60" s="9">
        <f t="shared" si="58"/>
        <v>1247</v>
      </c>
      <c r="AK60" s="10">
        <f t="shared" si="59"/>
        <v>0.63622448979591839</v>
      </c>
      <c r="AM60" s="8">
        <v>1804</v>
      </c>
      <c r="AN60" s="1"/>
      <c r="AO60" s="8">
        <f t="shared" si="25"/>
        <v>1083</v>
      </c>
      <c r="AP60" s="9">
        <v>775</v>
      </c>
      <c r="AQ60" s="6">
        <f t="shared" si="26"/>
        <v>0.71560480147737771</v>
      </c>
      <c r="AR60" s="7"/>
      <c r="AS60" s="9">
        <v>721</v>
      </c>
      <c r="AT60" s="6">
        <f t="shared" si="27"/>
        <v>0.39966740576496673</v>
      </c>
      <c r="AU60" s="9">
        <f t="shared" si="28"/>
        <v>1083</v>
      </c>
      <c r="AV60" s="10">
        <f t="shared" si="29"/>
        <v>0.60033259423503327</v>
      </c>
      <c r="AX60" s="8">
        <v>1616</v>
      </c>
      <c r="AY60" s="1"/>
      <c r="AZ60" s="8">
        <f t="shared" si="60"/>
        <v>1010</v>
      </c>
      <c r="BA60" s="9">
        <v>708</v>
      </c>
      <c r="BB60" s="6">
        <f t="shared" si="71"/>
        <v>0.70099009900990095</v>
      </c>
      <c r="BC60" s="7"/>
      <c r="BD60" s="9">
        <v>606</v>
      </c>
      <c r="BE60" s="6">
        <f t="shared" si="61"/>
        <v>0.375</v>
      </c>
      <c r="BF60" s="9">
        <f t="shared" si="62"/>
        <v>1010</v>
      </c>
      <c r="BG60" s="10">
        <f t="shared" si="63"/>
        <v>0.625</v>
      </c>
      <c r="BI60" s="8">
        <f t="shared" si="64"/>
        <v>-188</v>
      </c>
      <c r="BJ60" s="6">
        <f t="shared" si="65"/>
        <v>-0.10421286031042129</v>
      </c>
      <c r="BK60" s="10"/>
      <c r="BL60" s="8">
        <f t="shared" si="66"/>
        <v>-73</v>
      </c>
      <c r="BM60" s="6">
        <f t="shared" si="72"/>
        <v>-6.7405355493998148E-2</v>
      </c>
      <c r="BN60" s="9">
        <f t="shared" si="76"/>
        <v>-67</v>
      </c>
      <c r="BO60" s="10">
        <f t="shared" si="76"/>
        <v>-1.4614702467476759E-2</v>
      </c>
      <c r="BP60" s="6"/>
      <c r="BQ60" s="8">
        <f t="shared" si="77"/>
        <v>-115</v>
      </c>
      <c r="BR60" s="6">
        <f t="shared" si="77"/>
        <v>-2.4667405764966732E-2</v>
      </c>
      <c r="BS60" s="9">
        <f t="shared" si="77"/>
        <v>-73</v>
      </c>
      <c r="BT60" s="10">
        <f t="shared" si="77"/>
        <v>2.4667405764966732E-2</v>
      </c>
      <c r="BU60" s="6"/>
      <c r="BV60" s="8">
        <f t="shared" si="68"/>
        <v>1793.3333333333333</v>
      </c>
      <c r="BW60" s="9"/>
      <c r="BX60" s="8">
        <f t="shared" si="78"/>
        <v>1113.3333333333333</v>
      </c>
      <c r="BY60" s="9">
        <f t="shared" si="78"/>
        <v>796.33333333333337</v>
      </c>
      <c r="BZ60" s="10">
        <f t="shared" si="74"/>
        <v>0.71437953512633945</v>
      </c>
      <c r="CA60" s="6"/>
      <c r="CB60" s="8">
        <f t="shared" si="79"/>
        <v>680</v>
      </c>
      <c r="CC60" s="6">
        <f t="shared" si="79"/>
        <v>0.37948097198968278</v>
      </c>
      <c r="CD60" s="9">
        <f t="shared" si="79"/>
        <v>1113.3333333333333</v>
      </c>
      <c r="CE60" s="10">
        <f t="shared" si="79"/>
        <v>0.62051902801031722</v>
      </c>
    </row>
    <row r="61" spans="1:83">
      <c r="A61" s="50">
        <v>516</v>
      </c>
      <c r="B61" s="54">
        <v>1</v>
      </c>
      <c r="C61" s="30" t="s">
        <v>67</v>
      </c>
      <c r="D61" s="51">
        <v>516</v>
      </c>
      <c r="E61" s="51" t="s">
        <v>67</v>
      </c>
      <c r="F61" s="11">
        <v>2294</v>
      </c>
      <c r="G61" s="42"/>
      <c r="H61" s="11">
        <f t="shared" si="45"/>
        <v>1545</v>
      </c>
      <c r="I61" s="12">
        <v>980</v>
      </c>
      <c r="J61" s="14">
        <f t="shared" si="46"/>
        <v>0.63430420711974111</v>
      </c>
      <c r="K61" s="15"/>
      <c r="L61" s="12">
        <v>749</v>
      </c>
      <c r="M61" s="14">
        <f t="shared" si="47"/>
        <v>0.32650392327811684</v>
      </c>
      <c r="N61" s="12">
        <f t="shared" si="48"/>
        <v>1545</v>
      </c>
      <c r="O61" s="13">
        <f t="shared" si="49"/>
        <v>0.67349607672188316</v>
      </c>
      <c r="P61" s="14"/>
      <c r="Q61" s="11">
        <v>2025</v>
      </c>
      <c r="R61" s="42"/>
      <c r="S61" s="11">
        <f t="shared" si="50"/>
        <v>1276</v>
      </c>
      <c r="T61" s="12">
        <v>807</v>
      </c>
      <c r="U61" s="14">
        <f t="shared" si="51"/>
        <v>0.63244514106583072</v>
      </c>
      <c r="V61" s="15"/>
      <c r="W61" s="12">
        <v>749</v>
      </c>
      <c r="X61" s="14">
        <f t="shared" si="52"/>
        <v>0.36987654320987656</v>
      </c>
      <c r="Y61" s="12">
        <f t="shared" si="53"/>
        <v>1276</v>
      </c>
      <c r="Z61" s="13">
        <f t="shared" si="54"/>
        <v>0.63012345679012349</v>
      </c>
      <c r="AA61" s="48"/>
      <c r="AB61" s="11">
        <v>1627</v>
      </c>
      <c r="AC61" s="42"/>
      <c r="AD61" s="11">
        <f t="shared" si="55"/>
        <v>1102</v>
      </c>
      <c r="AE61" s="12">
        <v>689</v>
      </c>
      <c r="AF61" s="14">
        <f t="shared" si="75"/>
        <v>0.62522686025408347</v>
      </c>
      <c r="AG61" s="15"/>
      <c r="AH61" s="12">
        <v>525</v>
      </c>
      <c r="AI61" s="14">
        <f t="shared" si="57"/>
        <v>0.322679778733866</v>
      </c>
      <c r="AJ61" s="12">
        <f t="shared" si="58"/>
        <v>1102</v>
      </c>
      <c r="AK61" s="13">
        <f t="shared" si="59"/>
        <v>0.677320221266134</v>
      </c>
      <c r="AL61" s="48"/>
      <c r="AM61" s="11">
        <v>1663</v>
      </c>
      <c r="AN61" s="42"/>
      <c r="AO61" s="11">
        <f t="shared" si="25"/>
        <v>1059</v>
      </c>
      <c r="AP61" s="12">
        <v>689</v>
      </c>
      <c r="AQ61" s="14">
        <f t="shared" si="26"/>
        <v>0.65061378659112368</v>
      </c>
      <c r="AR61" s="15"/>
      <c r="AS61" s="12">
        <v>604</v>
      </c>
      <c r="AT61" s="14">
        <f t="shared" si="27"/>
        <v>0.36319903788334335</v>
      </c>
      <c r="AU61" s="12">
        <f t="shared" si="28"/>
        <v>1059</v>
      </c>
      <c r="AV61" s="13">
        <f t="shared" si="29"/>
        <v>0.6368009621166566</v>
      </c>
      <c r="AW61" s="48"/>
      <c r="AX61" s="11">
        <v>1469</v>
      </c>
      <c r="AY61" s="42"/>
      <c r="AZ61" s="11">
        <f t="shared" si="60"/>
        <v>1009</v>
      </c>
      <c r="BA61" s="12">
        <v>637</v>
      </c>
      <c r="BB61" s="14">
        <f t="shared" si="71"/>
        <v>0.63131813676907833</v>
      </c>
      <c r="BC61" s="15"/>
      <c r="BD61" s="12">
        <v>460</v>
      </c>
      <c r="BE61" s="14">
        <f t="shared" si="61"/>
        <v>0.31313818924438391</v>
      </c>
      <c r="BF61" s="12">
        <f t="shared" si="62"/>
        <v>1009</v>
      </c>
      <c r="BG61" s="13">
        <f t="shared" si="63"/>
        <v>0.68686181075561603</v>
      </c>
      <c r="BH61" s="48"/>
      <c r="BI61" s="11">
        <f t="shared" si="64"/>
        <v>-194</v>
      </c>
      <c r="BJ61" s="14">
        <f t="shared" si="65"/>
        <v>-0.11665664461815996</v>
      </c>
      <c r="BK61" s="13"/>
      <c r="BL61" s="11">
        <f t="shared" si="66"/>
        <v>-50</v>
      </c>
      <c r="BM61" s="14">
        <f t="shared" si="72"/>
        <v>-4.7214353163361665E-2</v>
      </c>
      <c r="BN61" s="12">
        <f t="shared" si="76"/>
        <v>-52</v>
      </c>
      <c r="BO61" s="13">
        <f t="shared" si="76"/>
        <v>-1.9295649822045347E-2</v>
      </c>
      <c r="BP61" s="14"/>
      <c r="BQ61" s="11">
        <f t="shared" si="77"/>
        <v>-144</v>
      </c>
      <c r="BR61" s="14">
        <f t="shared" si="77"/>
        <v>-5.0060848638959432E-2</v>
      </c>
      <c r="BS61" s="12">
        <f t="shared" si="77"/>
        <v>-50</v>
      </c>
      <c r="BT61" s="13">
        <f t="shared" si="77"/>
        <v>5.0060848638959432E-2</v>
      </c>
      <c r="BU61" s="14"/>
      <c r="BV61" s="11">
        <f t="shared" si="68"/>
        <v>1586.3333333333333</v>
      </c>
      <c r="BW61" s="12"/>
      <c r="BX61" s="11">
        <f t="shared" si="78"/>
        <v>1056.6666666666667</v>
      </c>
      <c r="BY61" s="12">
        <f t="shared" si="78"/>
        <v>671.66666666666663</v>
      </c>
      <c r="BZ61" s="13">
        <f t="shared" si="74"/>
        <v>0.63571959453809523</v>
      </c>
      <c r="CA61" s="14"/>
      <c r="CB61" s="11">
        <f t="shared" si="79"/>
        <v>529.66666666666663</v>
      </c>
      <c r="CC61" s="14">
        <f t="shared" si="79"/>
        <v>0.3330056686205311</v>
      </c>
      <c r="CD61" s="12">
        <f t="shared" si="79"/>
        <v>1056.6666666666667</v>
      </c>
      <c r="CE61" s="13">
        <f t="shared" si="79"/>
        <v>0.66699433137946895</v>
      </c>
    </row>
    <row r="62" spans="1:83">
      <c r="A62" s="50"/>
      <c r="B62" s="50"/>
      <c r="C62" s="50"/>
      <c r="F62" s="8"/>
      <c r="G62" s="1"/>
      <c r="H62" s="8"/>
      <c r="I62" s="9"/>
      <c r="J62" s="6"/>
      <c r="K62" s="7"/>
      <c r="L62" s="9"/>
      <c r="M62" s="6"/>
      <c r="N62" s="9"/>
      <c r="O62" s="10"/>
      <c r="P62" s="6"/>
      <c r="Q62" s="8"/>
      <c r="R62" s="1"/>
      <c r="S62" s="8"/>
      <c r="T62" s="9"/>
      <c r="U62" s="6"/>
      <c r="V62" s="7"/>
      <c r="W62" s="9"/>
      <c r="X62" s="6"/>
      <c r="Y62" s="9"/>
      <c r="Z62" s="10"/>
      <c r="AB62" s="8"/>
      <c r="AC62" s="1"/>
      <c r="AD62" s="8"/>
      <c r="AE62" s="9"/>
      <c r="AF62" s="6"/>
      <c r="AG62" s="7"/>
      <c r="AH62" s="9"/>
      <c r="AI62" s="6"/>
      <c r="AJ62" s="9"/>
      <c r="AK62" s="10"/>
      <c r="AM62" s="8"/>
      <c r="AN62" s="1"/>
      <c r="AO62" s="8"/>
      <c r="AP62" s="9"/>
      <c r="AQ62" s="6"/>
      <c r="AR62" s="7"/>
      <c r="AS62" s="9"/>
      <c r="AT62" s="6"/>
      <c r="AU62" s="9"/>
      <c r="AV62" s="10"/>
      <c r="AX62" s="8"/>
      <c r="AY62" s="1"/>
      <c r="AZ62" s="8"/>
      <c r="BA62" s="9"/>
      <c r="BB62" s="6"/>
      <c r="BC62" s="7"/>
      <c r="BD62" s="9"/>
      <c r="BE62" s="6"/>
      <c r="BF62" s="9"/>
      <c r="BG62" s="10"/>
      <c r="BI62" s="8"/>
      <c r="BJ62" s="6"/>
      <c r="BK62" s="10"/>
      <c r="BL62" s="8"/>
      <c r="BM62" s="6"/>
      <c r="BN62" s="9"/>
      <c r="BO62" s="10"/>
      <c r="BP62" s="6"/>
      <c r="BQ62" s="8"/>
      <c r="BR62" s="6"/>
      <c r="BS62" s="9"/>
      <c r="BT62" s="10"/>
      <c r="BU62" s="6"/>
      <c r="BV62" s="8"/>
      <c r="BW62" s="9"/>
      <c r="BX62" s="8"/>
      <c r="BY62" s="9"/>
      <c r="BZ62" s="10"/>
      <c r="CA62" s="6"/>
      <c r="CB62" s="8"/>
      <c r="CC62" s="6"/>
      <c r="CD62" s="9"/>
      <c r="CE62" s="10"/>
    </row>
    <row r="63" spans="1:83">
      <c r="A63" s="50"/>
      <c r="B63" s="50"/>
      <c r="C63" s="30" t="s">
        <v>101</v>
      </c>
      <c r="E63" s="30" t="s">
        <v>64</v>
      </c>
      <c r="F63" s="8">
        <v>59916</v>
      </c>
      <c r="G63" s="1"/>
      <c r="H63" s="8">
        <f>F63-L63</f>
        <v>35952</v>
      </c>
      <c r="I63" s="9">
        <v>23257</v>
      </c>
      <c r="J63" s="6">
        <f>I63/(F63-L63)</f>
        <v>0.64689029817534494</v>
      </c>
      <c r="K63" s="7"/>
      <c r="L63" s="9">
        <v>23964</v>
      </c>
      <c r="M63" s="6">
        <f>L63/F63</f>
        <v>0.39995994392149009</v>
      </c>
      <c r="N63" s="9">
        <f>F63-L63</f>
        <v>35952</v>
      </c>
      <c r="O63" s="10">
        <f>N63/F63</f>
        <v>0.60004005607850996</v>
      </c>
      <c r="P63" s="6"/>
      <c r="Q63" s="8">
        <v>53094</v>
      </c>
      <c r="R63" s="1"/>
      <c r="S63" s="8">
        <f>Q63-W63</f>
        <v>31083</v>
      </c>
      <c r="T63" s="9">
        <v>20834</v>
      </c>
      <c r="U63" s="6">
        <f>T63/(Q63-W63)</f>
        <v>0.67026992246565642</v>
      </c>
      <c r="V63" s="7"/>
      <c r="W63" s="9">
        <v>22011</v>
      </c>
      <c r="X63" s="6">
        <f>W63/Q63</f>
        <v>0.41456661769691489</v>
      </c>
      <c r="Y63" s="9">
        <f>Q63-W63</f>
        <v>31083</v>
      </c>
      <c r="Z63" s="10">
        <f>Y63/Q63</f>
        <v>0.58543338230308506</v>
      </c>
      <c r="AB63" s="8">
        <v>39210</v>
      </c>
      <c r="AC63" s="1"/>
      <c r="AD63" s="8">
        <f>AB63-AH63</f>
        <v>23558</v>
      </c>
      <c r="AE63" s="9">
        <v>16207</v>
      </c>
      <c r="AF63" s="6">
        <f>AE63/(AB63-AH63)</f>
        <v>0.68796162662365223</v>
      </c>
      <c r="AG63" s="7"/>
      <c r="AH63" s="9">
        <v>15652</v>
      </c>
      <c r="AI63" s="6">
        <f>AH63/AB63</f>
        <v>0.39918388166284113</v>
      </c>
      <c r="AJ63" s="9">
        <f>AB63-AH63</f>
        <v>23558</v>
      </c>
      <c r="AK63" s="10">
        <f>AJ63/AB63</f>
        <v>0.60081611833715887</v>
      </c>
      <c r="AM63" s="8">
        <v>35236</v>
      </c>
      <c r="AN63" s="1"/>
      <c r="AO63" s="8">
        <f>AM63-AS63</f>
        <v>21359</v>
      </c>
      <c r="AP63" s="9">
        <v>14443</v>
      </c>
      <c r="AQ63" s="6">
        <f>AP63/(AM63-AS63)</f>
        <v>0.67620206938527083</v>
      </c>
      <c r="AR63" s="7"/>
      <c r="AS63" s="9">
        <v>13877</v>
      </c>
      <c r="AT63" s="6">
        <f>AS63/AM63</f>
        <v>0.39383017368600293</v>
      </c>
      <c r="AU63" s="9">
        <f>AM63-AS63</f>
        <v>21359</v>
      </c>
      <c r="AV63" s="10">
        <f>AU63/AM63</f>
        <v>0.60616982631399707</v>
      </c>
      <c r="AX63" s="8">
        <v>35018</v>
      </c>
      <c r="AY63" s="1"/>
      <c r="AZ63" s="8">
        <f>AX63-BD63</f>
        <v>21718</v>
      </c>
      <c r="BA63" s="9">
        <v>14677</v>
      </c>
      <c r="BB63" s="6">
        <f>BA63/(AX63-BD63)</f>
        <v>0.67579887650796577</v>
      </c>
      <c r="BC63" s="7"/>
      <c r="BD63" s="9">
        <v>13300</v>
      </c>
      <c r="BE63" s="6">
        <f>BD63/AX63</f>
        <v>0.37980467188303157</v>
      </c>
      <c r="BF63" s="9">
        <f>AX63-BD63</f>
        <v>21718</v>
      </c>
      <c r="BG63" s="10">
        <f>BF63/AX63</f>
        <v>0.62019532811696843</v>
      </c>
      <c r="BI63" s="8">
        <f>AX63-AM63</f>
        <v>-218</v>
      </c>
      <c r="BJ63" s="6">
        <f>BI63/AM63</f>
        <v>-6.1868543535021003E-3</v>
      </c>
      <c r="BK63" s="10"/>
      <c r="BL63" s="8">
        <f>AZ63-AO63</f>
        <v>359</v>
      </c>
      <c r="BM63" s="6">
        <f>BL63/AO63</f>
        <v>1.6807902991713097E-2</v>
      </c>
      <c r="BN63" s="9">
        <f>BA63-AP63</f>
        <v>234</v>
      </c>
      <c r="BO63" s="10">
        <f>BB63-AQ63</f>
        <v>-4.0319287730505859E-4</v>
      </c>
      <c r="BP63" s="6"/>
      <c r="BQ63" s="8">
        <f>BD63-AS63</f>
        <v>-577</v>
      </c>
      <c r="BR63" s="6">
        <f>BE63-AT63</f>
        <v>-1.4025501802971352E-2</v>
      </c>
      <c r="BS63" s="9">
        <f>BF63-AU63</f>
        <v>359</v>
      </c>
      <c r="BT63" s="10">
        <f t="shared" ref="BT63" si="80">BG63-AV63</f>
        <v>1.4025501802971352E-2</v>
      </c>
      <c r="BU63" s="6"/>
      <c r="BV63" s="8">
        <f>AVERAGE(AB63,AM63,AX63)</f>
        <v>36488</v>
      </c>
      <c r="BW63" s="9"/>
      <c r="BX63" s="8">
        <f>AVERAGE(AD63,AO63,AZ63)</f>
        <v>22211.666666666668</v>
      </c>
      <c r="BY63" s="9">
        <f>AVERAGE(AE63,AP63,BA63)</f>
        <v>15109</v>
      </c>
      <c r="BZ63" s="10">
        <f>AVERAGE( AF63,AQ63,BB63)</f>
        <v>0.67998752417229624</v>
      </c>
      <c r="CA63" s="6"/>
      <c r="CB63" s="8">
        <f>AVERAGE(AH63,AS63,BD63)</f>
        <v>14276.333333333334</v>
      </c>
      <c r="CC63" s="6">
        <f>AVERAGE(AI63,AT63,BE63)</f>
        <v>0.39093957574395849</v>
      </c>
      <c r="CD63" s="9">
        <f>AVERAGE(AJ63,AU63,BF63)</f>
        <v>22211.666666666668</v>
      </c>
      <c r="CE63" s="10">
        <f t="shared" ref="CE63" si="81">AVERAGE(AK63,AV63,BG63)</f>
        <v>0.60906042425604145</v>
      </c>
    </row>
    <row r="64" spans="1:83">
      <c r="F64" s="8"/>
      <c r="G64" s="1"/>
      <c r="H64" s="8"/>
      <c r="I64" s="9"/>
      <c r="J64" s="6"/>
      <c r="K64" s="7"/>
      <c r="L64" s="9"/>
      <c r="M64" s="6"/>
      <c r="N64" s="9"/>
      <c r="O64" s="10"/>
      <c r="P64" s="6"/>
      <c r="Q64" s="8"/>
      <c r="R64" s="1"/>
      <c r="S64" s="8"/>
      <c r="T64" s="9"/>
      <c r="U64" s="6"/>
      <c r="V64" s="7"/>
      <c r="W64" s="9"/>
      <c r="X64" s="6"/>
      <c r="Y64" s="9"/>
      <c r="Z64" s="10"/>
      <c r="AB64" s="8"/>
      <c r="AC64" s="1"/>
      <c r="AD64" s="8"/>
      <c r="AE64" s="9"/>
      <c r="AF64" s="6"/>
      <c r="AG64" s="7"/>
      <c r="AH64" s="9"/>
      <c r="AI64" s="6"/>
      <c r="AJ64" s="9"/>
      <c r="AK64" s="10"/>
      <c r="AM64" s="8"/>
      <c r="AN64" s="1"/>
      <c r="AO64" s="8"/>
      <c r="AP64" s="9"/>
      <c r="AQ64" s="6"/>
      <c r="AR64" s="7"/>
      <c r="AS64" s="9"/>
      <c r="AT64" s="6"/>
      <c r="AU64" s="9"/>
      <c r="AV64" s="10"/>
      <c r="AX64" s="8"/>
      <c r="AY64" s="1"/>
      <c r="AZ64" s="8"/>
      <c r="BA64" s="9"/>
      <c r="BB64" s="6"/>
      <c r="BC64" s="7"/>
      <c r="BD64" s="9"/>
      <c r="BE64" s="6"/>
      <c r="BF64" s="9"/>
      <c r="BG64" s="10"/>
      <c r="BI64" s="8"/>
      <c r="BJ64" s="6"/>
      <c r="BK64" s="10"/>
      <c r="BL64" s="8"/>
      <c r="BM64" s="6"/>
      <c r="BN64" s="9"/>
      <c r="BO64" s="10"/>
      <c r="BP64" s="6"/>
      <c r="BQ64" s="8"/>
      <c r="BR64" s="6"/>
      <c r="BS64" s="9"/>
      <c r="BT64" s="10"/>
      <c r="BU64" s="6"/>
      <c r="BV64" s="8"/>
      <c r="BW64" s="9"/>
      <c r="BX64" s="8"/>
      <c r="BY64" s="9"/>
      <c r="BZ64" s="10"/>
      <c r="CA64" s="6"/>
      <c r="CB64" s="8"/>
      <c r="CC64" s="6"/>
      <c r="CD64" s="9"/>
      <c r="CE64" s="10"/>
    </row>
    <row r="65" spans="1:83">
      <c r="A65" s="50" t="s">
        <v>102</v>
      </c>
      <c r="E65" s="49" t="s">
        <v>40</v>
      </c>
      <c r="F65" s="8">
        <f>MIN(F12:F61)</f>
        <v>7</v>
      </c>
      <c r="G65" s="9"/>
      <c r="H65" s="8">
        <f>MIN(H12:H61)</f>
        <v>2</v>
      </c>
      <c r="I65" s="9">
        <f>MIN(I12:I61)</f>
        <v>2</v>
      </c>
      <c r="J65" s="6">
        <f>MIN(J12:J61)</f>
        <v>0.49138920780711826</v>
      </c>
      <c r="K65" s="7"/>
      <c r="L65" s="9">
        <f>MIN(L12:L61)</f>
        <v>5</v>
      </c>
      <c r="M65" s="6">
        <f>MIN(M12:M61)</f>
        <v>0.30149766756690399</v>
      </c>
      <c r="N65" s="9">
        <f>MIN(N12:N61)</f>
        <v>2</v>
      </c>
      <c r="O65" s="10">
        <f>MIN(O12:O61)</f>
        <v>0.2857142857142857</v>
      </c>
      <c r="P65" s="6"/>
      <c r="Q65" s="8">
        <f>MIN(Q12:Q61)</f>
        <v>4</v>
      </c>
      <c r="R65" s="9"/>
      <c r="S65" s="8">
        <f>MIN(S12:S61)</f>
        <v>2</v>
      </c>
      <c r="T65" s="9">
        <f>MIN(T12:T61)</f>
        <v>2</v>
      </c>
      <c r="U65" s="6">
        <f>MIN(U12:U61)</f>
        <v>0.50786838340486407</v>
      </c>
      <c r="V65" s="7"/>
      <c r="W65" s="9">
        <f>MIN(W12:W61)</f>
        <v>2</v>
      </c>
      <c r="X65" s="6">
        <f>MIN(X12:X61)</f>
        <v>0.30719828739630722</v>
      </c>
      <c r="Y65" s="9">
        <f>MIN(Y12:Y61)</f>
        <v>2</v>
      </c>
      <c r="Z65" s="10">
        <f>MIN(Z12:Z61)</f>
        <v>0.29166666666666669</v>
      </c>
      <c r="AB65" s="8">
        <f>MIN(AB12:AB61)</f>
        <v>3</v>
      </c>
      <c r="AC65" s="9"/>
      <c r="AD65" s="8">
        <f>MIN(AD12:AD61)</f>
        <v>0</v>
      </c>
      <c r="AE65" s="9">
        <f>MIN(AE12:AE61)</f>
        <v>0</v>
      </c>
      <c r="AF65" s="6">
        <f>MIN(AF12:AF61)</f>
        <v>0.55231560891938247</v>
      </c>
      <c r="AG65" s="7"/>
      <c r="AH65" s="9">
        <f>MIN(AH12:AH61)</f>
        <v>3</v>
      </c>
      <c r="AI65" s="6">
        <f>MIN(AI12:AI61)</f>
        <v>0.30801687763713081</v>
      </c>
      <c r="AJ65" s="9">
        <f>MIN(AJ12:AJ61)</f>
        <v>0</v>
      </c>
      <c r="AK65" s="10">
        <f>MIN(AK12:AK61)</f>
        <v>0</v>
      </c>
      <c r="AM65" s="8">
        <f>MIN(AM12:AM61)</f>
        <v>4</v>
      </c>
      <c r="AN65" s="9"/>
      <c r="AO65" s="8">
        <f>MIN(AO12:AO61)</f>
        <v>3</v>
      </c>
      <c r="AP65" s="9">
        <f>MIN(AP12:AP61)</f>
        <v>3</v>
      </c>
      <c r="AQ65" s="6">
        <f>MIN(AQ12:AQ61)</f>
        <v>0.52661596958174905</v>
      </c>
      <c r="AR65" s="7"/>
      <c r="AS65" s="9">
        <f>MIN(AS12:AS61)</f>
        <v>1</v>
      </c>
      <c r="AT65" s="6">
        <f>MIN(AT12:AT61)</f>
        <v>0.25</v>
      </c>
      <c r="AU65" s="9">
        <f>MIN(AU12:AU61)</f>
        <v>3</v>
      </c>
      <c r="AV65" s="10">
        <f>MIN(AV12:AV61)</f>
        <v>0.33333333333333331</v>
      </c>
      <c r="AX65" s="8">
        <f>MIN(AX12:AX61)</f>
        <v>2</v>
      </c>
      <c r="AY65" s="9"/>
      <c r="AZ65" s="8">
        <f>MIN(AZ12:AZ61)</f>
        <v>0</v>
      </c>
      <c r="BA65" s="9">
        <f>MIN(BA12:BA61)</f>
        <v>0</v>
      </c>
      <c r="BB65" s="6">
        <f>MIN(BB12:BB61)</f>
        <v>0.48360655737704916</v>
      </c>
      <c r="BC65" s="7"/>
      <c r="BD65" s="9">
        <f>MIN(BD12:BD61)</f>
        <v>1</v>
      </c>
      <c r="BE65" s="6">
        <f>MIN(BE12:BE61)</f>
        <v>0.27113447218572057</v>
      </c>
      <c r="BF65" s="9">
        <f>MIN(BF12:BF61)</f>
        <v>0</v>
      </c>
      <c r="BG65" s="10">
        <f>MIN(BG12:BG61)</f>
        <v>0</v>
      </c>
      <c r="BI65" s="8">
        <f>MIN(BI12:BI61)</f>
        <v>-224</v>
      </c>
      <c r="BJ65" s="6">
        <f>MIN(BJ12:BJ61)</f>
        <v>-0.6607142857142857</v>
      </c>
      <c r="BK65" s="10"/>
      <c r="BL65" s="8">
        <f>MIN(BL12:BL61)</f>
        <v>-150</v>
      </c>
      <c r="BM65" s="6">
        <f>MIN(BM12:BM61)</f>
        <v>-1</v>
      </c>
      <c r="BN65" s="9">
        <f>MIN(BN12:BN61)</f>
        <v>-76</v>
      </c>
      <c r="BO65" s="10">
        <f>MIN(BO12:BO61)</f>
        <v>-0.45454545454545459</v>
      </c>
      <c r="BP65" s="6"/>
      <c r="BQ65" s="8">
        <f>MIN(BQ12:BQ61)</f>
        <v>-159</v>
      </c>
      <c r="BR65" s="6">
        <f>MIN(BR12:BR61)</f>
        <v>-0.35416666666666663</v>
      </c>
      <c r="BS65" s="9">
        <f>MIN(BS12:BS61)</f>
        <v>-150</v>
      </c>
      <c r="BT65" s="10">
        <f>MIN(BT12:BT61)</f>
        <v>-0.35714285714285715</v>
      </c>
      <c r="BU65" s="6"/>
      <c r="BV65" s="8">
        <f>MIN(BV12:BV61)</f>
        <v>3</v>
      </c>
      <c r="BW65" s="9"/>
      <c r="BX65" s="8">
        <f>MIN(BX12:BX61)</f>
        <v>1.3333333333333333</v>
      </c>
      <c r="BY65" s="9">
        <f>MIN(BY12:BY61)</f>
        <v>1.3333333333333333</v>
      </c>
      <c r="BZ65" s="10">
        <f>MIN(BZ12:BZ61)</f>
        <v>0.52084604529272693</v>
      </c>
      <c r="CA65" s="6"/>
      <c r="CB65" s="8">
        <f>MIN(CB12:CB61)</f>
        <v>1.6666666666666667</v>
      </c>
      <c r="CC65" s="6">
        <f>MIN(CC12:CC61)</f>
        <v>0.29346269964648636</v>
      </c>
      <c r="CD65" s="9">
        <f>MIN(CD12:CD61)</f>
        <v>1.3333333333333333</v>
      </c>
      <c r="CE65" s="10">
        <f>MIN(CE12:CE61)</f>
        <v>0.18045112781954886</v>
      </c>
    </row>
    <row r="66" spans="1:83">
      <c r="A66" s="50" t="s">
        <v>103</v>
      </c>
      <c r="E66" s="30" t="s">
        <v>36</v>
      </c>
      <c r="F66" s="8">
        <f>MAX(F12:F61)</f>
        <v>4073</v>
      </c>
      <c r="G66" s="9"/>
      <c r="H66" s="8">
        <f>MAX(H12:H61)</f>
        <v>2845</v>
      </c>
      <c r="I66" s="9">
        <f>MAX(I12:I61)</f>
        <v>1805</v>
      </c>
      <c r="J66" s="6">
        <f>MAX(J12:J61)</f>
        <v>1</v>
      </c>
      <c r="K66" s="7"/>
      <c r="L66" s="9">
        <f>MAX(L12:L61)</f>
        <v>1335</v>
      </c>
      <c r="M66" s="6">
        <f>MAX(M12:M61)</f>
        <v>0.7142857142857143</v>
      </c>
      <c r="N66" s="9">
        <f>MAX(N12:N61)</f>
        <v>2845</v>
      </c>
      <c r="O66" s="10">
        <f>MAX(O12:O61)</f>
        <v>0.69850233243309601</v>
      </c>
      <c r="P66" s="6"/>
      <c r="Q66" s="8">
        <f>MAX(Q12:Q61)</f>
        <v>3737</v>
      </c>
      <c r="R66" s="9"/>
      <c r="S66" s="8">
        <f>MAX(S12:S61)</f>
        <v>2589</v>
      </c>
      <c r="T66" s="9">
        <f>MAX(T12:T61)</f>
        <v>1874</v>
      </c>
      <c r="U66" s="6">
        <f>MAX(U12:U61)</f>
        <v>1</v>
      </c>
      <c r="V66" s="7"/>
      <c r="W66" s="9">
        <f>MAX(W12:W61)</f>
        <v>1339</v>
      </c>
      <c r="X66" s="6">
        <f>MAX(X12:X61)</f>
        <v>0.70833333333333337</v>
      </c>
      <c r="Y66" s="9">
        <f>MAX(Y12:Y61)</f>
        <v>2589</v>
      </c>
      <c r="Z66" s="10">
        <f>MAX(Z12:Z61)</f>
        <v>0.69280171260369283</v>
      </c>
      <c r="AB66" s="8">
        <f>MAX(AB12:AB61)</f>
        <v>2473</v>
      </c>
      <c r="AC66" s="9"/>
      <c r="AD66" s="8">
        <f>MAX(AD12:AD61)</f>
        <v>1640</v>
      </c>
      <c r="AE66" s="9">
        <f>MAX(AE12:AE61)</f>
        <v>1238</v>
      </c>
      <c r="AF66" s="6">
        <f>MAX(AF12:AF61)</f>
        <v>1</v>
      </c>
      <c r="AG66" s="7"/>
      <c r="AH66" s="9">
        <f>MAX(AH12:AH61)</f>
        <v>890</v>
      </c>
      <c r="AI66" s="6">
        <f>MAX(AI12:AI61)</f>
        <v>1</v>
      </c>
      <c r="AJ66" s="9">
        <f>MAX(AJ12:AJ61)</f>
        <v>1640</v>
      </c>
      <c r="AK66" s="10">
        <f>MAX(AK12:AK61)</f>
        <v>0.69198312236286919</v>
      </c>
      <c r="AM66" s="8">
        <f>MAX(AM12:AM61)</f>
        <v>2360</v>
      </c>
      <c r="AN66" s="9"/>
      <c r="AO66" s="8">
        <f>MAX(AO12:AO61)</f>
        <v>1582</v>
      </c>
      <c r="AP66" s="9">
        <f>MAX(AP12:AP61)</f>
        <v>1102</v>
      </c>
      <c r="AQ66" s="6">
        <f>MAX(AQ12:AQ61)</f>
        <v>1</v>
      </c>
      <c r="AR66" s="7"/>
      <c r="AS66" s="9">
        <f>MAX(AS12:AS61)</f>
        <v>885</v>
      </c>
      <c r="AT66" s="6">
        <f>MAX(AT12:AT61)</f>
        <v>0.66666666666666663</v>
      </c>
      <c r="AU66" s="9">
        <f>MAX(AU12:AU61)</f>
        <v>1582</v>
      </c>
      <c r="AV66" s="10">
        <f>MAX(AV12:AV61)</f>
        <v>0.75</v>
      </c>
      <c r="AX66" s="8">
        <f>MAX(AX12:AX61)</f>
        <v>2283</v>
      </c>
      <c r="AY66" s="9"/>
      <c r="AZ66" s="8">
        <f>MAX(AZ12:AZ61)</f>
        <v>1664</v>
      </c>
      <c r="BA66" s="9">
        <f>MAX(BA12:BA61)</f>
        <v>1089</v>
      </c>
      <c r="BB66" s="6">
        <f>MAX(BB12:BB61)</f>
        <v>1</v>
      </c>
      <c r="BC66" s="7"/>
      <c r="BD66" s="9">
        <f>MAX(BD12:BD61)</f>
        <v>783</v>
      </c>
      <c r="BE66" s="6">
        <f>MAX(BE12:BE61)</f>
        <v>1</v>
      </c>
      <c r="BF66" s="9">
        <f>MAX(BF12:BF61)</f>
        <v>1664</v>
      </c>
      <c r="BG66" s="10">
        <f>MAX(BG12:BG61)</f>
        <v>0.72886552781427949</v>
      </c>
      <c r="BI66" s="8">
        <f>MAX(BI12:BI61)</f>
        <v>453</v>
      </c>
      <c r="BJ66" s="6">
        <f>MAX(BJ12:BJ61)</f>
        <v>0.60561497326203206</v>
      </c>
      <c r="BK66" s="10"/>
      <c r="BL66" s="8">
        <f>MAX(BL12:BL61)</f>
        <v>146</v>
      </c>
      <c r="BM66" s="6">
        <f>MAX(BM12:BM61)</f>
        <v>1.75</v>
      </c>
      <c r="BN66" s="9">
        <f>MAX(BN12:BN61)</f>
        <v>88</v>
      </c>
      <c r="BO66" s="10">
        <f>MAX(BO12:BO61)</f>
        <v>0.27938011192423584</v>
      </c>
      <c r="BP66" s="6"/>
      <c r="BQ66" s="8">
        <f>MAX(BQ12:BQ61)</f>
        <v>382</v>
      </c>
      <c r="BR66" s="6">
        <f>MAX(BR12:BR61)</f>
        <v>0.3571428571428571</v>
      </c>
      <c r="BS66" s="9">
        <f>MAX(BS12:BS61)</f>
        <v>146</v>
      </c>
      <c r="BT66" s="10">
        <f>MAX(BT12:BT61)</f>
        <v>0.35416666666666669</v>
      </c>
      <c r="BU66" s="6"/>
      <c r="BV66" s="8">
        <f>MAX(BV12:BV61)</f>
        <v>2322.6666666666665</v>
      </c>
      <c r="BW66" s="9"/>
      <c r="BX66" s="8">
        <f>MAX(BX12:BX61)</f>
        <v>1628.6666666666667</v>
      </c>
      <c r="BY66" s="9">
        <f>MAX(BY12:BY61)</f>
        <v>1143</v>
      </c>
      <c r="BZ66" s="10">
        <f>MAX(BZ12:BZ61)</f>
        <v>1</v>
      </c>
      <c r="CA66" s="6"/>
      <c r="CB66" s="8">
        <f>MAX(CB12:CB61)</f>
        <v>828</v>
      </c>
      <c r="CC66" s="6">
        <f>MAX(CC12:CC61)</f>
        <v>0.81954887218045114</v>
      </c>
      <c r="CD66" s="9">
        <f>MAX(CD12:CD61)</f>
        <v>1628.6666666666667</v>
      </c>
      <c r="CE66" s="10">
        <f>MAX(CE12:CE61)</f>
        <v>0.70653730035351359</v>
      </c>
    </row>
    <row r="67" spans="1:83">
      <c r="A67" s="50" t="s">
        <v>104</v>
      </c>
      <c r="E67" s="30" t="s">
        <v>39</v>
      </c>
      <c r="F67" s="8">
        <f>MEDIAN(F12:F61)</f>
        <v>932</v>
      </c>
      <c r="G67" s="9"/>
      <c r="H67" s="8">
        <f>MEDIAN(H12:H61)</f>
        <v>499</v>
      </c>
      <c r="I67" s="9">
        <f>MEDIAN(I12:I61)</f>
        <v>340.5</v>
      </c>
      <c r="J67" s="6">
        <f>MEDIAN(J12:J61)</f>
        <v>0.67680331306353536</v>
      </c>
      <c r="K67" s="7"/>
      <c r="L67" s="9">
        <f>MEDIAN(L12:L61)</f>
        <v>428.5</v>
      </c>
      <c r="M67" s="6">
        <f>MEDIAN(M12:M61)</f>
        <v>0.41496023473894872</v>
      </c>
      <c r="N67" s="9">
        <f>MEDIAN(N12:N61)</f>
        <v>499</v>
      </c>
      <c r="O67" s="10">
        <f>MEDIAN(O12:O61)</f>
        <v>0.58503976526105128</v>
      </c>
      <c r="P67" s="6"/>
      <c r="Q67" s="8">
        <f>MEDIAN(Q12:Q61)</f>
        <v>824.5</v>
      </c>
      <c r="R67" s="9"/>
      <c r="S67" s="8">
        <f>MEDIAN(S12:S61)</f>
        <v>435</v>
      </c>
      <c r="T67" s="9">
        <f>MEDIAN(T12:T61)</f>
        <v>290</v>
      </c>
      <c r="U67" s="6">
        <f>MEDIAN(U12:U61)</f>
        <v>0.69719943792686512</v>
      </c>
      <c r="V67" s="7"/>
      <c r="W67" s="9">
        <f>MEDIAN(W12:W61)</f>
        <v>365.5</v>
      </c>
      <c r="X67" s="6">
        <f>MEDIAN(X12:X61)</f>
        <v>0.43314112682408273</v>
      </c>
      <c r="Y67" s="9">
        <f>MEDIAN(Y12:Y61)</f>
        <v>435</v>
      </c>
      <c r="Z67" s="10">
        <f>MEDIAN(Z12:Z61)</f>
        <v>0.56685887317591721</v>
      </c>
      <c r="AB67" s="8">
        <f>MEDIAN(AB12:AB61)</f>
        <v>583.5</v>
      </c>
      <c r="AC67" s="9"/>
      <c r="AD67" s="8">
        <f>MEDIAN(AD12:AD61)</f>
        <v>340</v>
      </c>
      <c r="AE67" s="9">
        <f>MEDIAN(AE12:AE61)</f>
        <v>233</v>
      </c>
      <c r="AF67" s="6">
        <f>MEDIAN(AF12:AF61)</f>
        <v>0.70642201834862384</v>
      </c>
      <c r="AG67" s="7"/>
      <c r="AH67" s="9">
        <f>MEDIAN(AH12:AH61)</f>
        <v>246</v>
      </c>
      <c r="AI67" s="6">
        <f>MEDIAN(AI12:AI61)</f>
        <v>0.41529050889915353</v>
      </c>
      <c r="AJ67" s="9">
        <f>MEDIAN(AJ12:AJ61)</f>
        <v>340</v>
      </c>
      <c r="AK67" s="10">
        <f>MEDIAN(AK12:AK61)</f>
        <v>0.58470949110084636</v>
      </c>
      <c r="AM67" s="8">
        <f>MEDIAN(AM12:AM61)</f>
        <v>487.5</v>
      </c>
      <c r="AN67" s="9"/>
      <c r="AO67" s="8">
        <f>MEDIAN(AO12:AO61)</f>
        <v>277</v>
      </c>
      <c r="AP67" s="9">
        <f>MEDIAN(AP12:AP61)</f>
        <v>197</v>
      </c>
      <c r="AQ67" s="6">
        <f>MEDIAN(AQ12:AQ61)</f>
        <v>0.70600354598286108</v>
      </c>
      <c r="AR67" s="7"/>
      <c r="AS67" s="9">
        <f>MEDIAN(AS12:AS61)</f>
        <v>217</v>
      </c>
      <c r="AT67" s="6">
        <f>MEDIAN(AT12:AT61)</f>
        <v>0.41737275220969217</v>
      </c>
      <c r="AU67" s="9">
        <f>MEDIAN(AU12:AU61)</f>
        <v>277</v>
      </c>
      <c r="AV67" s="10">
        <f>MEDIAN(AV12:AV61)</f>
        <v>0.58262724779030783</v>
      </c>
      <c r="AX67" s="8">
        <f>MEDIAN(AX12:AX61)</f>
        <v>457</v>
      </c>
      <c r="AY67" s="9"/>
      <c r="AZ67" s="8">
        <f>MEDIAN(AZ12:AZ61)</f>
        <v>276.5</v>
      </c>
      <c r="BA67" s="9">
        <f>MEDIAN(BA12:BA61)</f>
        <v>189</v>
      </c>
      <c r="BB67" s="6">
        <f>MEDIAN(BB12:BB61)</f>
        <v>0.70099009900990095</v>
      </c>
      <c r="BC67" s="7"/>
      <c r="BD67" s="9">
        <f>MEDIAN(BD12:BD61)</f>
        <v>202.5</v>
      </c>
      <c r="BE67" s="6">
        <f>MEDIAN(BE12:BE61)</f>
        <v>0.38182354328851142</v>
      </c>
      <c r="BF67" s="9">
        <f>MEDIAN(BF12:BF61)</f>
        <v>276.5</v>
      </c>
      <c r="BG67" s="10">
        <f>MEDIAN(BG12:BG61)</f>
        <v>0.61817645671148846</v>
      </c>
      <c r="BI67" s="8">
        <f>MEDIAN(BI12:BI61)</f>
        <v>-2.5</v>
      </c>
      <c r="BJ67" s="6">
        <f>MEDIAN(BJ12:BJ61)</f>
        <v>-1.32801430794602E-2</v>
      </c>
      <c r="BK67" s="10"/>
      <c r="BL67" s="8">
        <f>MEDIAN(BL12:BL61)</f>
        <v>-2</v>
      </c>
      <c r="BM67" s="6">
        <f>MEDIAN(BM12:BM61)</f>
        <v>-6.5191332411249428E-3</v>
      </c>
      <c r="BN67" s="9">
        <f>MEDIAN(BN12:BN61)</f>
        <v>2</v>
      </c>
      <c r="BO67" s="10">
        <f>MEDIAN(BO12:BO61)</f>
        <v>1.5115758285674241E-3</v>
      </c>
      <c r="BP67" s="6"/>
      <c r="BQ67" s="8">
        <f>MEDIAN(BQ12:BQ61)</f>
        <v>-7</v>
      </c>
      <c r="BR67" s="6">
        <f>MEDIAN(BR12:BR61)</f>
        <v>-2.7952498850059765E-2</v>
      </c>
      <c r="BS67" s="9">
        <f>MEDIAN(BS12:BS61)</f>
        <v>-2</v>
      </c>
      <c r="BT67" s="10">
        <f>MEDIAN(BT12:BT61)</f>
        <v>2.7952498850059737E-2</v>
      </c>
      <c r="BU67" s="6"/>
      <c r="BV67" s="8">
        <f>MEDIAN(BV12:BV61)</f>
        <v>504.33333333333331</v>
      </c>
      <c r="BW67" s="9"/>
      <c r="BX67" s="8">
        <f>MEDIAN(BX12:BX61)</f>
        <v>299.66666666666669</v>
      </c>
      <c r="BY67" s="9">
        <f>MEDIAN(BY12:BY61)</f>
        <v>217</v>
      </c>
      <c r="BZ67" s="10">
        <f>MEDIAN(BZ12:BZ61)</f>
        <v>0.70611639227308798</v>
      </c>
      <c r="CA67" s="6"/>
      <c r="CB67" s="8">
        <f>MEDIAN(CB12:CB61)</f>
        <v>203.5</v>
      </c>
      <c r="CC67" s="6">
        <f>MEDIAN(CC12:CC61)</f>
        <v>0.41436518580547682</v>
      </c>
      <c r="CD67" s="9">
        <f>MEDIAN(CD12:CD61)</f>
        <v>299.66666666666669</v>
      </c>
      <c r="CE67" s="10">
        <f>MEDIAN(CE12:CE61)</f>
        <v>0.58563481419452312</v>
      </c>
    </row>
    <row r="68" spans="1:83">
      <c r="A68" s="50" t="s">
        <v>105</v>
      </c>
      <c r="E68" s="30" t="s">
        <v>63</v>
      </c>
      <c r="F68" s="8">
        <f>STDEVP(F12:F61)</f>
        <v>1065.6299877693632</v>
      </c>
      <c r="G68" s="9"/>
      <c r="H68" s="8">
        <f>STDEVP(H12:H61)</f>
        <v>694.28155311804153</v>
      </c>
      <c r="I68" s="9">
        <f>STDEVP(I12:I61)</f>
        <v>438.65813328753586</v>
      </c>
      <c r="J68" s="6">
        <f>STDEVP(J12:J61)</f>
        <v>0.10503909294938077</v>
      </c>
      <c r="K68" s="7"/>
      <c r="L68" s="9">
        <f>STDEVP(L12:L61)</f>
        <v>388.6628519681293</v>
      </c>
      <c r="M68" s="6">
        <f>STDEVP(M12:M61)</f>
        <v>8.5581915197377442E-2</v>
      </c>
      <c r="N68" s="9">
        <f>STDEVP(N12:N61)</f>
        <v>694.28155311804153</v>
      </c>
      <c r="O68" s="10">
        <f>STDEVP(O12:O61)</f>
        <v>8.5581915197378011E-2</v>
      </c>
      <c r="P68" s="6"/>
      <c r="Q68" s="8">
        <f>STDEVP(Q12:Q61)</f>
        <v>944.03803827405886</v>
      </c>
      <c r="R68" s="9"/>
      <c r="S68" s="8">
        <f>STDEVP(S12:S61)</f>
        <v>595.34817915828319</v>
      </c>
      <c r="T68" s="9">
        <f>STDEVP(T12:T61)</f>
        <v>396.74430043865226</v>
      </c>
      <c r="U68" s="6">
        <f>STDEVP(U12:U61)</f>
        <v>0.1021099480139266</v>
      </c>
      <c r="V68" s="7"/>
      <c r="W68" s="9">
        <f>STDEVP(W12:W61)</f>
        <v>358.18802710366612</v>
      </c>
      <c r="X68" s="6">
        <f>STDEVP(X12:X61)</f>
        <v>6.268307442274855E-2</v>
      </c>
      <c r="Y68" s="9">
        <f>STDEVP(Y12:Y61)</f>
        <v>595.34817915828319</v>
      </c>
      <c r="Z68" s="10">
        <f>STDEVP(Z12:Z61)</f>
        <v>6.2683074422747564E-2</v>
      </c>
      <c r="AB68" s="8">
        <f>STDEVP(AB12:AB61)</f>
        <v>686.19481031871214</v>
      </c>
      <c r="AC68" s="9"/>
      <c r="AD68" s="8">
        <f>STDEVP(AD12:AD61)</f>
        <v>442.22340500086102</v>
      </c>
      <c r="AE68" s="9">
        <f>STDEVP(AE12:AE61)</f>
        <v>303.41716947568887</v>
      </c>
      <c r="AF68" s="6">
        <f>STDEVP(AF12:AF61)</f>
        <v>9.0687130935062518E-2</v>
      </c>
      <c r="AG68" s="7"/>
      <c r="AH68" s="9">
        <f>STDEVP(AH12:AH61)</f>
        <v>252.25456993988345</v>
      </c>
      <c r="AI68" s="6">
        <f>STDEVP(AI12:AI61)</f>
        <v>0.11558928670433055</v>
      </c>
      <c r="AJ68" s="9">
        <f>STDEVP(AJ12:AJ61)</f>
        <v>442.22340500086102</v>
      </c>
      <c r="AK68" s="10">
        <f>STDEVP(AK12:AK61)</f>
        <v>0.11558928670433248</v>
      </c>
      <c r="AM68" s="8">
        <f>STDEVP(AM12:AM61)</f>
        <v>637.62821695370064</v>
      </c>
      <c r="AN68" s="9"/>
      <c r="AO68" s="8">
        <f>STDEVP(AO12:AO61)</f>
        <v>413.35202358196528</v>
      </c>
      <c r="AP68" s="9">
        <f>STDEVP(AP12:AP61)</f>
        <v>275.755344431688</v>
      </c>
      <c r="AQ68" s="6">
        <f>STDEVP(AQ12:AQ61)</f>
        <v>9.3173116327951944E-2</v>
      </c>
      <c r="AR68" s="7"/>
      <c r="AS68" s="9">
        <f>STDEVP(AS12:AS61)</f>
        <v>231.21159497158777</v>
      </c>
      <c r="AT68" s="6">
        <f>STDEVP(AT12:AT61)</f>
        <v>8.1009133465402727E-2</v>
      </c>
      <c r="AU68" s="9">
        <f>STDEVP(AU12:AU61)</f>
        <v>413.35202358196528</v>
      </c>
      <c r="AV68" s="10">
        <f>STDEVP(AV12:AV61)</f>
        <v>8.1009133465401964E-2</v>
      </c>
      <c r="AX68" s="8">
        <f>STDEVP(AX12:AX61)</f>
        <v>618.92675786172163</v>
      </c>
      <c r="AY68" s="9"/>
      <c r="AZ68" s="8">
        <f>STDEVP(AZ12:AZ61)</f>
        <v>409.03967606727616</v>
      </c>
      <c r="BA68" s="9">
        <f>STDEVP(BA12:BA61)</f>
        <v>267.1061149605257</v>
      </c>
      <c r="BB68" s="6">
        <f>STDEVP(BB12:BB61)</f>
        <v>0.10044816340198155</v>
      </c>
      <c r="BC68" s="7"/>
      <c r="BD68" s="9">
        <f>STDEVP(BD12:BD61)</f>
        <v>222.10872275131885</v>
      </c>
      <c r="BE68" s="6">
        <f>STDEVP(BE12:BE61)</f>
        <v>0.10349111826259935</v>
      </c>
      <c r="BF68" s="9">
        <f>STDEVP(BF12:BF61)</f>
        <v>409.03967606727616</v>
      </c>
      <c r="BG68" s="10">
        <f>STDEVP(BG12:BG61)</f>
        <v>0.10349111826259935</v>
      </c>
      <c r="BI68" s="8">
        <f>STDEVP(BI12:BI61)</f>
        <v>116.21315873810886</v>
      </c>
      <c r="BJ68" s="6">
        <f>STDEVP(BJ12:BJ61)</f>
        <v>0.21988075940377669</v>
      </c>
      <c r="BK68" s="10"/>
      <c r="BL68" s="8">
        <f>STDEVP(BL12:BL61)</f>
        <v>56.125228129949626</v>
      </c>
      <c r="BM68" s="6">
        <f>STDEVP(BM12:BM61)</f>
        <v>0.34709198752298703</v>
      </c>
      <c r="BN68" s="9">
        <f>STDEVP(BN12:BN61)</f>
        <v>36.794828101242707</v>
      </c>
      <c r="BO68" s="10">
        <f>STDEVP(BO12:BO61)</f>
        <v>9.3975366841853439E-2</v>
      </c>
      <c r="BP68" s="6"/>
      <c r="BQ68" s="8">
        <f>STDEVP(BQ12:BQ61)</f>
        <v>77.347292988435527</v>
      </c>
      <c r="BR68" s="6">
        <f>STDEVP(BR12:BR61)</f>
        <v>9.857518337142479E-2</v>
      </c>
      <c r="BS68" s="9">
        <f>STDEVP(BS12:BS61)</f>
        <v>56.125228129949626</v>
      </c>
      <c r="BT68" s="10">
        <f>STDEVP(BT12:BT61)</f>
        <v>9.8575183371424777E-2</v>
      </c>
      <c r="BU68" s="6"/>
      <c r="BV68" s="8">
        <f>STDEVP(BV12:BV61)</f>
        <v>643.8117032636635</v>
      </c>
      <c r="BW68" s="9"/>
      <c r="BX68" s="8">
        <f>STDEVP(BX12:BX61)</f>
        <v>419.39920234067796</v>
      </c>
      <c r="BY68" s="9">
        <f>STDEVP(BY12:BY61)</f>
        <v>280.38766282438371</v>
      </c>
      <c r="BZ68" s="10">
        <f>STDEVP(BZ12:BZ61)</f>
        <v>8.8332876904023735E-2</v>
      </c>
      <c r="CA68" s="6"/>
      <c r="CB68" s="8">
        <f>STDEVP(CB12:CB61)</f>
        <v>231.97774617469929</v>
      </c>
      <c r="CC68" s="6">
        <f>STDEVP(CC12:CC61)</f>
        <v>7.9379581212878594E-2</v>
      </c>
      <c r="CD68" s="9">
        <f>STDEVP(CD12:CD61)</f>
        <v>419.39920234067796</v>
      </c>
      <c r="CE68" s="10">
        <f>STDEVP(CE12:CE61)</f>
        <v>7.9379581212878289E-2</v>
      </c>
    </row>
    <row r="69" spans="1:83">
      <c r="A69" s="50" t="s">
        <v>106</v>
      </c>
      <c r="E69" s="30" t="s">
        <v>50</v>
      </c>
      <c r="F69" s="2">
        <f>AVERAGE(F12:F61)</f>
        <v>1248.25</v>
      </c>
      <c r="G69" s="3"/>
      <c r="H69" s="2">
        <f>AVERAGE(H12:H61)</f>
        <v>749</v>
      </c>
      <c r="I69" s="3">
        <f>AVERAGE(I12:I61)</f>
        <v>484.52083333333331</v>
      </c>
      <c r="J69" s="5">
        <f>AVERAGE(J12:J61)</f>
        <v>0.69281861113011001</v>
      </c>
      <c r="K69" s="7"/>
      <c r="L69" s="3">
        <f>AVERAGE(L12:L61)</f>
        <v>499.25</v>
      </c>
      <c r="M69" s="5">
        <f>AVERAGE(M12:M61)</f>
        <v>0.43433755885254005</v>
      </c>
      <c r="N69" s="3">
        <f>AVERAGE(N12:N61)</f>
        <v>749</v>
      </c>
      <c r="O69" s="4">
        <f>AVERAGE(O12:O61)</f>
        <v>0.56566244114745989</v>
      </c>
      <c r="P69" s="6"/>
      <c r="Q69" s="2">
        <f>AVERAGE(Q12:Q61)</f>
        <v>1106.125</v>
      </c>
      <c r="R69" s="3"/>
      <c r="S69" s="2">
        <f>AVERAGE(S12:S61)</f>
        <v>647.5625</v>
      </c>
      <c r="T69" s="3">
        <f>AVERAGE(T12:T61)</f>
        <v>434.04166666666669</v>
      </c>
      <c r="U69" s="5">
        <f>AVERAGE(U12:U61)</f>
        <v>0.70777994837408542</v>
      </c>
      <c r="V69" s="7"/>
      <c r="W69" s="3">
        <f>AVERAGE(W12:W61)</f>
        <v>458.5625</v>
      </c>
      <c r="X69" s="5">
        <f>AVERAGE(X12:X61)</f>
        <v>0.43916002172291552</v>
      </c>
      <c r="Y69" s="3">
        <f>AVERAGE(Y12:Y61)</f>
        <v>647.5625</v>
      </c>
      <c r="Z69" s="4">
        <f>AVERAGE(Z12:Z61)</f>
        <v>0.56083997827708432</v>
      </c>
      <c r="AB69" s="2">
        <f>AVERAGE(AB12:AB61)</f>
        <v>816.875</v>
      </c>
      <c r="AC69" s="3"/>
      <c r="AD69" s="2">
        <f>AVERAGE(AD12:AD61)</f>
        <v>490.79166666666669</v>
      </c>
      <c r="AE69" s="3">
        <f>AVERAGE(AE12:AE61)</f>
        <v>337.64583333333331</v>
      </c>
      <c r="AF69" s="5">
        <f>AVERAGE(AF12:AF61)</f>
        <v>0.71363942949800308</v>
      </c>
      <c r="AG69" s="7"/>
      <c r="AH69" s="3">
        <f>AVERAGE(AH12:AH61)</f>
        <v>326.08333333333331</v>
      </c>
      <c r="AI69" s="5">
        <f>AVERAGE(AI12:AI61)</f>
        <v>0.43793290290879155</v>
      </c>
      <c r="AJ69" s="3">
        <f>AVERAGE(AJ12:AJ61)</f>
        <v>490.79166666666669</v>
      </c>
      <c r="AK69" s="4">
        <f>AVERAGE(AK12:AK61)</f>
        <v>0.56206709709120828</v>
      </c>
      <c r="AM69" s="2">
        <f>AVERAGE(AM12:AM61)</f>
        <v>734.08333333333337</v>
      </c>
      <c r="AN69" s="3"/>
      <c r="AO69" s="2">
        <f>AVERAGE(AO12:AO61)</f>
        <v>444.97916666666669</v>
      </c>
      <c r="AP69" s="3">
        <f>AVERAGE(AP12:AP61)</f>
        <v>300.89583333333331</v>
      </c>
      <c r="AQ69" s="5">
        <f>AVERAGE(AQ12:AQ61)</f>
        <v>0.71294201262943524</v>
      </c>
      <c r="AR69" s="7"/>
      <c r="AS69" s="3">
        <f>AVERAGE(AS12:AS61)</f>
        <v>289.10416666666669</v>
      </c>
      <c r="AT69" s="5">
        <f>AVERAGE(AT12:AT61)</f>
        <v>0.42369032230827181</v>
      </c>
      <c r="AU69" s="3">
        <f>AVERAGE(AU12:AU61)</f>
        <v>444.97916666666669</v>
      </c>
      <c r="AV69" s="4">
        <f>AVERAGE(AV12:AV61)</f>
        <v>0.57630967769172825</v>
      </c>
      <c r="AX69" s="2">
        <f>AVERAGE(AX12:AX61)</f>
        <v>729.54166666666663</v>
      </c>
      <c r="AY69" s="3"/>
      <c r="AZ69" s="2">
        <f>AVERAGE(AZ12:AZ61)</f>
        <v>452.45833333333331</v>
      </c>
      <c r="BA69" s="3">
        <f>AVERAGE(BA12:BA61)</f>
        <v>305.77083333333331</v>
      </c>
      <c r="BB69" s="5">
        <f>AVERAGE(BB12:BB61)</f>
        <v>0.71228230212760824</v>
      </c>
      <c r="BC69" s="7"/>
      <c r="BD69" s="3">
        <f>AVERAGE(BD12:BD61)</f>
        <v>277.08333333333331</v>
      </c>
      <c r="BE69" s="5">
        <f>AVERAGE(BE12:BE61)</f>
        <v>0.40700002241608435</v>
      </c>
      <c r="BF69" s="3">
        <f>AVERAGE(BF12:BF61)</f>
        <v>452.45833333333331</v>
      </c>
      <c r="BG69" s="4">
        <f>AVERAGE(BG12:BG61)</f>
        <v>0.59299997758391554</v>
      </c>
      <c r="BI69" s="2">
        <f>AVERAGE(BI12:BI61)</f>
        <v>-4.541666666666667</v>
      </c>
      <c r="BJ69" s="5">
        <f>AVERAGE(BJ12:BJ61)</f>
        <v>-1.3387074232739318E-2</v>
      </c>
      <c r="BK69" s="4"/>
      <c r="BL69" s="2">
        <f>AVERAGE(BL12:BL61)</f>
        <v>7.479166666666667</v>
      </c>
      <c r="BM69" s="5">
        <f>AVERAGE(BM12:BM61)</f>
        <v>3.1014527158562986E-2</v>
      </c>
      <c r="BN69" s="3">
        <f>AVERAGE(BN12:BN61)</f>
        <v>4.875</v>
      </c>
      <c r="BO69" s="4">
        <f>AVERAGE(BO12:BO61)</f>
        <v>5.4479062507381982E-3</v>
      </c>
      <c r="BP69" s="6"/>
      <c r="BQ69" s="2">
        <f>AVERAGE(BQ12:BQ61)</f>
        <v>-12.020833333333334</v>
      </c>
      <c r="BR69" s="5">
        <f>AVERAGE(BR12:BR61)</f>
        <v>-1.6690299892187434E-2</v>
      </c>
      <c r="BS69" s="3">
        <f>AVERAGE(BS12:BS61)</f>
        <v>7.479166666666667</v>
      </c>
      <c r="BT69" s="4">
        <f>AVERAGE(BT12:BT61)</f>
        <v>1.6690299892187416E-2</v>
      </c>
      <c r="BU69" s="6"/>
      <c r="BV69" s="2">
        <f>AVERAGE(BV12:BV61)</f>
        <v>760.16666666666663</v>
      </c>
      <c r="BW69" s="3"/>
      <c r="BX69" s="2">
        <f>AVERAGE(BX12:BX61)</f>
        <v>462.74305555555566</v>
      </c>
      <c r="BY69" s="3">
        <f>AVERAGE(BY12:BY61)</f>
        <v>314.77083333333337</v>
      </c>
      <c r="BZ69" s="4">
        <f>AVERAGE(BZ12:BZ61)</f>
        <v>0.71694123605983784</v>
      </c>
      <c r="CA69" s="6"/>
      <c r="CB69" s="2">
        <f>AVERAGE(CB12:CB61)</f>
        <v>297.42361111111114</v>
      </c>
      <c r="CC69" s="5">
        <f>AVERAGE(CC12:CC61)</f>
        <v>0.42287441587771585</v>
      </c>
      <c r="CD69" s="3">
        <f>AVERAGE(CD12:CD61)</f>
        <v>462.74305555555566</v>
      </c>
      <c r="CE69" s="4">
        <f>AVERAGE(CE12:CE61)</f>
        <v>0.5771255841222841</v>
      </c>
    </row>
    <row r="70" spans="1:83">
      <c r="A70" s="50" t="s">
        <v>107</v>
      </c>
    </row>
    <row r="71" spans="1:83">
      <c r="D71" s="30" t="s">
        <v>17</v>
      </c>
    </row>
    <row r="72" spans="1:83">
      <c r="D72" s="30" t="s">
        <v>9</v>
      </c>
    </row>
    <row r="73" spans="1:83">
      <c r="D73" s="30" t="s">
        <v>8</v>
      </c>
    </row>
    <row r="75" spans="1:83">
      <c r="D75" s="52" t="s">
        <v>88</v>
      </c>
    </row>
  </sheetData>
  <mergeCells count="3">
    <mergeCell ref="N9:O9"/>
    <mergeCell ref="Y9:Z9"/>
    <mergeCell ref="AJ9:AK9"/>
  </mergeCells>
  <printOptions horizontalCentered="1"/>
  <pageMargins left="0.25" right="0.25" top="0.75" bottom="0.75" header="0.25" footer="0.15"/>
  <pageSetup scale="59" fitToWidth="5" orientation="landscape" horizontalDpi="1200" verticalDpi="1200" r:id="rId1"/>
  <headerFooter alignWithMargins="0">
    <oddHeader xml:space="preserve">&amp;CIllinois Community College Board
MEASURE 6M3
ADVANCEMENT TO COLLEGE LEVEL WORK FOR REMEDIAL STUDENTS
BY COLLEGE FOR FISCAL YEARS 2020 - 2024
</oddHeader>
    <oddFooter>&amp;LDescriptive statistics at the bottom of the table are based on column calculations.
*Percent of returning individuals.
**Weighted
SOURCE OF DATA: ICCB Centralized Data System--Annual Enrollment and Completion (A1)&amp;R&amp;G</oddFooter>
  </headerFooter>
  <colBreaks count="3" manualBreakCount="3">
    <brk id="27" min="6" max="68" man="1"/>
    <brk id="49" min="6" max="68" man="1"/>
    <brk id="60" min="6" max="68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6M3</vt:lpstr>
      <vt:lpstr>'6M3'!Print_Area</vt:lpstr>
      <vt:lpstr>'6M3'!Print_Titles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Dufour</dc:creator>
  <cp:lastModifiedBy>Jana Ferguson</cp:lastModifiedBy>
  <cp:lastPrinted>2025-01-07T22:29:07Z</cp:lastPrinted>
  <dcterms:created xsi:type="dcterms:W3CDTF">2011-09-19T20:13:42Z</dcterms:created>
  <dcterms:modified xsi:type="dcterms:W3CDTF">2025-01-08T12:17:50Z</dcterms:modified>
</cp:coreProperties>
</file>