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 Book Tables (Finance) for Website\FY26 Data Book\"/>
    </mc:Choice>
  </mc:AlternateContent>
  <xr:revisionPtr revIDLastSave="0" documentId="13_ncr:1_{234A7F4D-50CE-4C75-84DA-EF3DA7B2A256}" xr6:coauthVersionLast="47" xr6:coauthVersionMax="47" xr10:uidLastSave="{00000000-0000-0000-0000-000000000000}"/>
  <bookViews>
    <workbookView xWindow="-120" yWindow="-120" windowWidth="29040" windowHeight="15720" xr2:uid="{A8D26FBC-7183-4A20-8554-91DA199C7CEB}"/>
  </bookViews>
  <sheets>
    <sheet name="Sheet1" sheetId="1" r:id="rId1"/>
  </sheets>
  <definedNames>
    <definedName name="_xlnm._FilterDatabase" localSheetId="0" hidden="1">Sheet1!$A$7:$R$50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1" l="1"/>
  <c r="R26" i="1" s="1"/>
  <c r="P14" i="1"/>
  <c r="R14" i="1" s="1"/>
  <c r="P44" i="1"/>
  <c r="R44" i="1" s="1"/>
  <c r="P32" i="1"/>
  <c r="R32" i="1" s="1"/>
  <c r="P43" i="1"/>
  <c r="R43" i="1" s="1"/>
  <c r="P20" i="1"/>
  <c r="R20" i="1" s="1"/>
  <c r="P41" i="1"/>
  <c r="R41" i="1" s="1"/>
  <c r="P16" i="1"/>
  <c r="R16" i="1" s="1"/>
  <c r="P21" i="1"/>
  <c r="R21" i="1" s="1"/>
  <c r="P47" i="1"/>
  <c r="R47" i="1" s="1"/>
  <c r="P31" i="1"/>
  <c r="R31" i="1" s="1"/>
  <c r="P25" i="1"/>
  <c r="R25" i="1" s="1"/>
  <c r="P15" i="1"/>
  <c r="R15" i="1" s="1"/>
  <c r="P45" i="1"/>
  <c r="R45" i="1" s="1"/>
  <c r="P37" i="1"/>
  <c r="R37" i="1" s="1"/>
  <c r="P34" i="1"/>
  <c r="R34" i="1" s="1"/>
  <c r="P38" i="1"/>
  <c r="R38" i="1" s="1"/>
  <c r="P36" i="1"/>
  <c r="R36" i="1" s="1"/>
  <c r="P46" i="1"/>
  <c r="R46" i="1" s="1"/>
  <c r="P27" i="1"/>
  <c r="R27" i="1" s="1"/>
  <c r="P33" i="1"/>
  <c r="R33" i="1" s="1"/>
  <c r="P11" i="1"/>
  <c r="R11" i="1" s="1"/>
  <c r="P30" i="1"/>
  <c r="R30" i="1" s="1"/>
  <c r="P35" i="1"/>
  <c r="R35" i="1" s="1"/>
  <c r="P48" i="1"/>
  <c r="R48" i="1" s="1"/>
  <c r="P40" i="1"/>
  <c r="R40" i="1" s="1"/>
  <c r="P23" i="1"/>
  <c r="R23" i="1" s="1"/>
  <c r="P39" i="1"/>
  <c r="R39" i="1" s="1"/>
  <c r="P24" i="1"/>
  <c r="R24" i="1" s="1"/>
  <c r="P29" i="1"/>
  <c r="R29" i="1" s="1"/>
  <c r="P49" i="1"/>
  <c r="R49" i="1" s="1"/>
  <c r="P22" i="1"/>
  <c r="R22" i="1" s="1"/>
  <c r="P19" i="1"/>
  <c r="R19" i="1" s="1"/>
  <c r="P17" i="1"/>
  <c r="R17" i="1" s="1"/>
  <c r="P42" i="1"/>
  <c r="R42" i="1" s="1"/>
  <c r="P12" i="1"/>
  <c r="R12" i="1" s="1"/>
  <c r="P18" i="1"/>
  <c r="R18" i="1" s="1"/>
  <c r="P28" i="1"/>
  <c r="R28" i="1" s="1"/>
  <c r="P13" i="1"/>
  <c r="R13" i="1" s="1"/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C50" i="1"/>
</calcChain>
</file>

<file path=xl/sharedStrings.xml><?xml version="1.0" encoding="utf-8"?>
<sst xmlns="http://schemas.openxmlformats.org/spreadsheetml/2006/main" count="102" uniqueCount="70">
  <si>
    <t>Natural</t>
  </si>
  <si>
    <t>Elect.</t>
  </si>
  <si>
    <t>Elect</t>
  </si>
  <si>
    <t>Coal</t>
  </si>
  <si>
    <t>Fuel Oil</t>
  </si>
  <si>
    <t>Water</t>
  </si>
  <si>
    <t>Sewer</t>
  </si>
  <si>
    <t>Water &amp;</t>
  </si>
  <si>
    <t>Other</t>
  </si>
  <si>
    <t>Total</t>
  </si>
  <si>
    <t>Gross</t>
  </si>
  <si>
    <t>Gas Usage</t>
  </si>
  <si>
    <t>Gas Cost</t>
  </si>
  <si>
    <t>Usage</t>
  </si>
  <si>
    <t>Cost</t>
  </si>
  <si>
    <t>Use</t>
  </si>
  <si>
    <t>Sewer Cost</t>
  </si>
  <si>
    <t>Costs</t>
  </si>
  <si>
    <t>Utility Cost</t>
  </si>
  <si>
    <t>Square Feet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</si>
  <si>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</si>
  <si>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</si>
  <si>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</si>
  <si>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</si>
  <si>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</si>
  <si>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</si>
  <si>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</si>
  <si>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</si>
  <si>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</si>
  <si>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</si>
  <si>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</si>
  <si>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</si>
  <si>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</si>
  <si>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</si>
  <si>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</si>
  <si>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</si>
  <si>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</si>
  <si>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</si>
  <si>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</si>
  <si>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</si>
  <si>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</si>
  <si>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</si>
  <si>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</si>
  <si>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</si>
  <si>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</si>
  <si>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</si>
  <si>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</si>
  <si>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</si>
  <si>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</si>
  <si>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</si>
  <si>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</si>
  <si>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</si>
  <si>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</si>
  <si>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</si>
  <si>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</si>
  <si>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</si>
  <si>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</si>
  <si>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</si>
  <si>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</si>
  <si>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Table IV-16</t>
  </si>
  <si>
    <t>Total Utility</t>
  </si>
  <si>
    <t>Costs Per</t>
  </si>
  <si>
    <t xml:space="preserve">GSF </t>
  </si>
  <si>
    <t>FY2025 Energy Usage and Costs for FY2027 Budget</t>
  </si>
  <si>
    <t>1310 propane in gallons</t>
  </si>
  <si>
    <t>Refuse Disposal</t>
  </si>
  <si>
    <t>Propane / Gallons</t>
  </si>
  <si>
    <t>LP Gas, gallons-4635</t>
  </si>
  <si>
    <t>-</t>
  </si>
  <si>
    <t>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</si>
</sst>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</cellStyleXfs>
  <cellXfs count="20">
    <xf numFmtId="0" fontId="0" fillId="0" borderId="0" xfId="0"/>
    <xf numFmtId="164" fontId="1" fillId="0" borderId="0" xfId="1" applyNumberFormat="1" applyFont="1" applyFill="1"/>
    <xf numFmtId="165" fontId="1" fillId="0" borderId="0" xfId="2" applyNumberFormat="1" applyFont="1" applyFill="1"/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44" fontId="1" fillId="0" borderId="0" xfId="2" applyFont="1" applyFill="1"/>
    <xf numFmtId="164" fontId="0" fillId="0" borderId="0" xfId="0" applyNumberFormat="1"/>
    <xf numFmtId="164" fontId="0" fillId="0" borderId="2" xfId="0" applyNumberFormat="1" applyBorder="1"/>
    <xf numFmtId="165" fontId="1" fillId="0" borderId="2" xfId="2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513A7F9C-6226-4DF9-A5F3-0A7AD7F94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4AE-8D6B-4856-93A3-4A366B220C97}">
  <dimension ref="A3:S51"/>
  <sheetViews>
    <sheetView tabSelected="1" zoomScale="85" zoomScaleNormal="85" workbookViewId="0">
      <selection activeCell="G4" sqref="G4"/>
    </sheetView>
  </sheetViews>
  <sheetFormatPr defaultRowHeight="15" x14ac:dyDescent="0.25"/>
  <cols>
    <col min="2" max="2" width="22.85546875" customWidth="1"/>
    <col min="3" max="3" width="12.42578125" customWidth="1"/>
    <col min="4" max="4" width="12.5703125" customWidth="1"/>
    <col min="5" max="5" width="11.85546875" customWidth="1"/>
    <col min="6" max="6" width="12.28515625" customWidth="1"/>
    <col min="11" max="11" width="12.5703125" bestFit="1" customWidth="1"/>
    <col min="12" max="12" width="12.42578125" customWidth="1"/>
    <col min="13" max="13" width="13.7109375" bestFit="1" customWidth="1"/>
    <col min="14" max="14" width="25" bestFit="1" customWidth="1"/>
    <col min="15" max="15" width="13.7109375" customWidth="1"/>
    <col min="16" max="16" width="12.5703125" bestFit="1" customWidth="1"/>
    <col min="17" max="17" width="11.42578125" customWidth="1"/>
    <col min="18" max="18" width="11.5703125" customWidth="1"/>
  </cols>
  <sheetData>
    <row r="3" spans="1:18" x14ac:dyDescent="0.25">
      <c r="G3" s="13" t="s">
        <v>59</v>
      </c>
    </row>
    <row r="4" spans="1:18" x14ac:dyDescent="0.25">
      <c r="G4" s="13" t="s">
        <v>63</v>
      </c>
    </row>
    <row r="5" spans="1:18" x14ac:dyDescent="0.25">
      <c r="E5" s="1"/>
      <c r="F5" s="2"/>
      <c r="J5" s="2"/>
      <c r="K5" s="1"/>
      <c r="L5" s="1"/>
      <c r="M5" s="2"/>
      <c r="N5" s="1"/>
      <c r="O5" s="2"/>
      <c r="P5" s="2"/>
      <c r="Q5" s="1"/>
    </row>
    <row r="6" spans="1:18" x14ac:dyDescent="0.25">
      <c r="E6" s="1"/>
      <c r="F6" s="2"/>
      <c r="J6" s="2"/>
      <c r="K6" s="1"/>
      <c r="L6" s="1"/>
      <c r="M6" s="2"/>
      <c r="N6" s="1"/>
      <c r="O6" s="2"/>
      <c r="P6" s="2"/>
      <c r="Q6" s="1"/>
    </row>
    <row r="7" spans="1:18" x14ac:dyDescent="0.25">
      <c r="A7" s="3"/>
      <c r="B7" s="3"/>
      <c r="C7" s="3" t="s">
        <v>0</v>
      </c>
      <c r="D7" s="3" t="s">
        <v>0</v>
      </c>
      <c r="E7" s="4" t="s">
        <v>1</v>
      </c>
      <c r="F7" s="5" t="s">
        <v>2</v>
      </c>
      <c r="G7" s="3" t="s">
        <v>3</v>
      </c>
      <c r="H7" s="3" t="s">
        <v>3</v>
      </c>
      <c r="I7" s="3" t="s">
        <v>4</v>
      </c>
      <c r="J7" s="5" t="s">
        <v>4</v>
      </c>
      <c r="K7" s="4" t="s">
        <v>5</v>
      </c>
      <c r="L7" s="4" t="s">
        <v>6</v>
      </c>
      <c r="M7" s="5" t="s">
        <v>7</v>
      </c>
      <c r="N7" s="4" t="s">
        <v>8</v>
      </c>
      <c r="O7" s="5" t="s">
        <v>8</v>
      </c>
      <c r="P7" s="5" t="s">
        <v>9</v>
      </c>
      <c r="Q7" s="4" t="s">
        <v>10</v>
      </c>
      <c r="R7" s="7" t="s">
        <v>60</v>
      </c>
    </row>
    <row r="8" spans="1:18" x14ac:dyDescent="0.25">
      <c r="A8" s="3"/>
      <c r="B8" s="3"/>
      <c r="C8" s="3" t="s">
        <v>11</v>
      </c>
      <c r="D8" s="3" t="s">
        <v>12</v>
      </c>
      <c r="E8" s="4" t="s">
        <v>13</v>
      </c>
      <c r="F8" s="5" t="s">
        <v>14</v>
      </c>
      <c r="G8" s="3" t="s">
        <v>15</v>
      </c>
      <c r="H8" s="3" t="s">
        <v>14</v>
      </c>
      <c r="I8" s="3" t="s">
        <v>15</v>
      </c>
      <c r="J8" s="5" t="s">
        <v>14</v>
      </c>
      <c r="K8" s="4" t="s">
        <v>13</v>
      </c>
      <c r="L8" s="4" t="s">
        <v>13</v>
      </c>
      <c r="M8" s="6" t="s">
        <v>16</v>
      </c>
      <c r="N8" s="4" t="s">
        <v>13</v>
      </c>
      <c r="O8" s="5" t="s">
        <v>17</v>
      </c>
      <c r="P8" s="6" t="s">
        <v>18</v>
      </c>
      <c r="Q8" s="7" t="s">
        <v>19</v>
      </c>
      <c r="R8" s="7" t="s">
        <v>61</v>
      </c>
    </row>
    <row r="9" spans="1:18" x14ac:dyDescent="0.25">
      <c r="A9" s="8"/>
      <c r="B9" s="8"/>
      <c r="C9" s="8"/>
      <c r="D9" s="8"/>
      <c r="E9" s="9"/>
      <c r="F9" s="10"/>
      <c r="G9" s="8"/>
      <c r="H9" s="8"/>
      <c r="I9" s="8"/>
      <c r="J9" s="10"/>
      <c r="K9" s="9"/>
      <c r="L9" s="9"/>
      <c r="M9" s="10"/>
      <c r="N9" s="9"/>
      <c r="O9" s="10"/>
      <c r="P9" s="10"/>
      <c r="Q9" s="9"/>
      <c r="R9" s="18" t="s">
        <v>62</v>
      </c>
    </row>
    <row r="10" spans="1:18" x14ac:dyDescent="0.25">
      <c r="A10" s="11" t="s">
        <v>69</v>
      </c>
      <c r="E10" s="1"/>
      <c r="F10" s="2"/>
      <c r="J10" s="2"/>
      <c r="K10" s="1"/>
      <c r="L10" s="1"/>
      <c r="M10" s="2"/>
      <c r="N10" s="1"/>
      <c r="O10" s="2"/>
      <c r="P10" s="2"/>
      <c r="Q10" s="1"/>
    </row>
    <row r="11" spans="1:18" x14ac:dyDescent="0.25">
      <c r="A11">
        <v>501</v>
      </c>
      <c r="B11" t="s">
        <v>37</v>
      </c>
      <c r="C11" s="1">
        <v>201245</v>
      </c>
      <c r="D11" s="2">
        <v>152572</v>
      </c>
      <c r="E11" s="1">
        <v>6181</v>
      </c>
      <c r="F11" s="2">
        <v>711794</v>
      </c>
      <c r="G11" s="1">
        <v>0</v>
      </c>
      <c r="H11" s="2">
        <v>0</v>
      </c>
      <c r="I11" s="1">
        <v>0</v>
      </c>
      <c r="J11" s="2">
        <v>0</v>
      </c>
      <c r="K11" s="1">
        <v>746245</v>
      </c>
      <c r="L11" s="1">
        <v>746245</v>
      </c>
      <c r="M11" s="2">
        <v>84870</v>
      </c>
      <c r="N11" s="1" t="s">
        <v>64</v>
      </c>
      <c r="O11" s="2">
        <v>2729.75</v>
      </c>
      <c r="P11" s="2">
        <f>SUM(D11,F11,H11,J11,M11,O11)</f>
        <v>951965.75</v>
      </c>
      <c r="Q11" s="1">
        <v>509192</v>
      </c>
      <c r="R11" s="14">
        <f>+P11/Q11</f>
        <v>1.8695614817200585</v>
      </c>
    </row>
    <row r="12" spans="1:18" x14ac:dyDescent="0.25">
      <c r="A12">
        <v>502</v>
      </c>
      <c r="B12" t="s">
        <v>23</v>
      </c>
      <c r="C12" s="1">
        <v>2035670</v>
      </c>
      <c r="D12" s="2">
        <v>993468</v>
      </c>
      <c r="E12" s="1">
        <v>32450</v>
      </c>
      <c r="F12" s="2">
        <v>3744063</v>
      </c>
      <c r="G12" s="1">
        <v>0</v>
      </c>
      <c r="H12" s="2">
        <v>0</v>
      </c>
      <c r="I12" s="1">
        <v>0</v>
      </c>
      <c r="J12" s="2">
        <v>0</v>
      </c>
      <c r="K12" s="1">
        <v>3198216</v>
      </c>
      <c r="L12" s="1">
        <v>3198216</v>
      </c>
      <c r="M12" s="2">
        <v>445876</v>
      </c>
      <c r="N12" s="1" t="s">
        <v>68</v>
      </c>
      <c r="O12" s="2">
        <v>0</v>
      </c>
      <c r="P12" s="2">
        <f>SUM(D12,F12,H12,J12,M12,O12)</f>
        <v>5183407</v>
      </c>
      <c r="Q12" s="1">
        <v>1972648</v>
      </c>
      <c r="R12" s="14">
        <f>+P12/Q12</f>
        <v>2.627639092225273</v>
      </c>
    </row>
    <row r="13" spans="1:18" x14ac:dyDescent="0.25">
      <c r="A13">
        <v>503</v>
      </c>
      <c r="B13" t="s">
        <v>20</v>
      </c>
      <c r="C13" s="1">
        <v>798670.61</v>
      </c>
      <c r="D13" s="2">
        <v>241039.44</v>
      </c>
      <c r="E13" s="1">
        <v>10373.14</v>
      </c>
      <c r="F13" s="2">
        <v>890258.2</v>
      </c>
      <c r="G13" s="1">
        <v>0</v>
      </c>
      <c r="H13" s="2">
        <v>0</v>
      </c>
      <c r="I13" s="1">
        <v>0</v>
      </c>
      <c r="J13" s="2">
        <v>0</v>
      </c>
      <c r="K13" s="1">
        <v>947147417.60000002</v>
      </c>
      <c r="L13" s="1">
        <v>929067036.39999998</v>
      </c>
      <c r="M13" s="2">
        <v>96329.75</v>
      </c>
      <c r="N13" s="1">
        <v>0</v>
      </c>
      <c r="O13" s="2">
        <v>0</v>
      </c>
      <c r="P13" s="2">
        <f>SUM(D13,F13,H13,J13,M13,O13)</f>
        <v>1227627.3899999999</v>
      </c>
      <c r="Q13" s="1">
        <v>660897.41</v>
      </c>
      <c r="R13" s="14">
        <f>+P13/Q13</f>
        <v>1.8575158132334031</v>
      </c>
    </row>
    <row r="14" spans="1:18" x14ac:dyDescent="0.25">
      <c r="A14">
        <v>504</v>
      </c>
      <c r="B14" t="s">
        <v>57</v>
      </c>
      <c r="C14" s="1">
        <v>536405</v>
      </c>
      <c r="D14" s="2">
        <v>387762.96</v>
      </c>
      <c r="E14" s="1">
        <v>12270.365</v>
      </c>
      <c r="F14" s="2">
        <v>1174504.3</v>
      </c>
      <c r="G14" s="1">
        <v>0</v>
      </c>
      <c r="H14" s="2">
        <v>0</v>
      </c>
      <c r="I14" s="1">
        <v>0</v>
      </c>
      <c r="J14" s="2">
        <v>0</v>
      </c>
      <c r="K14" s="1">
        <v>1222854.47</v>
      </c>
      <c r="L14" s="1">
        <v>0</v>
      </c>
      <c r="M14" s="2">
        <v>140435.54999999999</v>
      </c>
      <c r="N14" s="1">
        <v>0</v>
      </c>
      <c r="O14" s="2">
        <v>0</v>
      </c>
      <c r="P14" s="2">
        <f>SUM(D14,F14,H14,J14,M14,O14)</f>
        <v>1702702.81</v>
      </c>
      <c r="Q14" s="1">
        <v>1196415</v>
      </c>
      <c r="R14" s="14">
        <f>+P14/Q14</f>
        <v>1.4231707308918728</v>
      </c>
    </row>
    <row r="15" spans="1:18" x14ac:dyDescent="0.25">
      <c r="A15">
        <v>505</v>
      </c>
      <c r="B15" t="s">
        <v>46</v>
      </c>
      <c r="C15" s="1">
        <v>454514</v>
      </c>
      <c r="D15" s="2">
        <v>277357</v>
      </c>
      <c r="E15" s="1">
        <v>10036</v>
      </c>
      <c r="F15" s="2">
        <v>1115893</v>
      </c>
      <c r="G15" s="1">
        <v>0</v>
      </c>
      <c r="H15" s="2">
        <v>0</v>
      </c>
      <c r="I15" s="1">
        <v>0</v>
      </c>
      <c r="J15" s="2">
        <v>0</v>
      </c>
      <c r="K15" s="1">
        <v>1213842</v>
      </c>
      <c r="L15" s="1">
        <v>1541222</v>
      </c>
      <c r="M15" s="2">
        <v>206089</v>
      </c>
      <c r="N15" s="1">
        <v>0</v>
      </c>
      <c r="O15" s="2">
        <v>0</v>
      </c>
      <c r="P15" s="2">
        <f>SUM(D15,F15,H15,J15,M15,O15)</f>
        <v>1599339</v>
      </c>
      <c r="Q15" s="1">
        <v>885808</v>
      </c>
      <c r="R15" s="14">
        <f>+P15/Q15</f>
        <v>1.8055142875205463</v>
      </c>
    </row>
    <row r="16" spans="1:18" x14ac:dyDescent="0.25">
      <c r="A16">
        <v>506</v>
      </c>
      <c r="B16" t="s">
        <v>51</v>
      </c>
      <c r="C16" s="1">
        <v>286066</v>
      </c>
      <c r="D16" s="2">
        <v>79330</v>
      </c>
      <c r="E16" s="1">
        <v>2122.91</v>
      </c>
      <c r="F16" s="2">
        <v>263243</v>
      </c>
      <c r="G16" s="1">
        <v>0</v>
      </c>
      <c r="H16" s="2">
        <v>0</v>
      </c>
      <c r="I16" s="1">
        <v>700</v>
      </c>
      <c r="J16" s="2">
        <v>2656</v>
      </c>
      <c r="K16" s="1">
        <v>994102</v>
      </c>
      <c r="L16" s="1">
        <v>70252</v>
      </c>
      <c r="M16" s="2">
        <v>8722</v>
      </c>
      <c r="N16" s="1" t="s">
        <v>68</v>
      </c>
      <c r="O16" s="2">
        <v>0</v>
      </c>
      <c r="P16" s="2">
        <f>SUM(D16,F16,H16,J16,M16,O16)</f>
        <v>353951</v>
      </c>
      <c r="Q16" s="1">
        <v>366830</v>
      </c>
      <c r="R16" s="14">
        <f>+P16/Q16</f>
        <v>0.96489109396723283</v>
      </c>
    </row>
    <row r="17" spans="1:18" x14ac:dyDescent="0.25">
      <c r="A17">
        <v>507</v>
      </c>
      <c r="B17" t="s">
        <v>25</v>
      </c>
      <c r="C17" s="1">
        <v>477305</v>
      </c>
      <c r="D17" s="2">
        <v>193746</v>
      </c>
      <c r="E17" s="1">
        <v>6655200</v>
      </c>
      <c r="F17" s="2">
        <v>899696</v>
      </c>
      <c r="G17" s="1">
        <v>0</v>
      </c>
      <c r="H17" s="2">
        <v>0</v>
      </c>
      <c r="I17" s="1">
        <v>0</v>
      </c>
      <c r="J17" s="2">
        <v>0</v>
      </c>
      <c r="K17" s="1">
        <v>339771</v>
      </c>
      <c r="L17" s="1">
        <v>0</v>
      </c>
      <c r="M17" s="2">
        <v>51766</v>
      </c>
      <c r="N17" s="1" t="s">
        <v>68</v>
      </c>
      <c r="O17" s="2">
        <v>0</v>
      </c>
      <c r="P17" s="2">
        <f>SUM(D17,F17,H17,J17,M17,O17)</f>
        <v>1145208</v>
      </c>
      <c r="Q17" s="1">
        <v>514755</v>
      </c>
      <c r="R17" s="14">
        <f>+P17/Q17</f>
        <v>2.2247632368796806</v>
      </c>
    </row>
    <row r="18" spans="1:18" x14ac:dyDescent="0.25">
      <c r="A18" s="11">
        <v>508</v>
      </c>
      <c r="B18" t="s">
        <v>22</v>
      </c>
      <c r="C18" s="1">
        <v>2043630</v>
      </c>
      <c r="D18" s="2">
        <v>1949392</v>
      </c>
      <c r="E18" s="1">
        <v>53478</v>
      </c>
      <c r="F18" s="2">
        <v>7024581</v>
      </c>
      <c r="G18" s="1">
        <v>0</v>
      </c>
      <c r="H18" s="2">
        <v>0</v>
      </c>
      <c r="I18" s="1">
        <v>0</v>
      </c>
      <c r="J18" s="2">
        <v>0</v>
      </c>
      <c r="K18" s="1">
        <v>4536000</v>
      </c>
      <c r="L18" s="1">
        <v>4536000</v>
      </c>
      <c r="M18" s="2">
        <v>180073</v>
      </c>
      <c r="N18" s="1">
        <v>0</v>
      </c>
      <c r="O18" s="2">
        <v>0</v>
      </c>
      <c r="P18" s="2">
        <f>SUM(D18,F18,H18,J18,M18,O18)</f>
        <v>9154046</v>
      </c>
      <c r="Q18" s="1">
        <v>4060572</v>
      </c>
      <c r="R18" s="14">
        <f>+P18/Q18</f>
        <v>2.2543735217599883</v>
      </c>
    </row>
    <row r="19" spans="1:18" x14ac:dyDescent="0.25">
      <c r="A19">
        <v>509</v>
      </c>
      <c r="B19" t="s">
        <v>26</v>
      </c>
      <c r="C19" s="1">
        <v>936853</v>
      </c>
      <c r="D19" s="2">
        <v>514932</v>
      </c>
      <c r="E19" s="1">
        <v>18619.71</v>
      </c>
      <c r="F19" s="2">
        <v>1746237</v>
      </c>
      <c r="G19" s="1">
        <v>0</v>
      </c>
      <c r="H19" s="2">
        <v>0</v>
      </c>
      <c r="I19" s="1">
        <v>0</v>
      </c>
      <c r="J19" s="2">
        <v>0</v>
      </c>
      <c r="K19" s="1">
        <v>13348</v>
      </c>
      <c r="L19" s="1">
        <v>0</v>
      </c>
      <c r="M19" s="2">
        <v>231280</v>
      </c>
      <c r="N19" s="1" t="s">
        <v>68</v>
      </c>
      <c r="O19" s="2">
        <v>0</v>
      </c>
      <c r="P19" s="2">
        <f>SUM(D19,F19,H19,J19,M19,O19)</f>
        <v>2492449</v>
      </c>
      <c r="Q19" s="1">
        <v>1162617</v>
      </c>
      <c r="R19" s="14">
        <f>+P19/Q19</f>
        <v>2.1438263847853594</v>
      </c>
    </row>
    <row r="20" spans="1:18" x14ac:dyDescent="0.25">
      <c r="A20">
        <v>510</v>
      </c>
      <c r="B20" t="s">
        <v>53</v>
      </c>
      <c r="C20" s="1">
        <v>201650.96</v>
      </c>
      <c r="D20" s="2">
        <v>142703.60999999999</v>
      </c>
      <c r="E20" s="1">
        <v>5522588</v>
      </c>
      <c r="F20" s="2">
        <v>704154.53</v>
      </c>
      <c r="G20" s="1">
        <v>0</v>
      </c>
      <c r="H20" s="2">
        <v>0</v>
      </c>
      <c r="I20" s="1">
        <v>0</v>
      </c>
      <c r="J20" s="2">
        <v>0</v>
      </c>
      <c r="K20" s="1">
        <v>553733.32999999996</v>
      </c>
      <c r="L20" s="1">
        <v>553733.32999999996</v>
      </c>
      <c r="M20" s="2">
        <v>42838.23</v>
      </c>
      <c r="N20" s="1" t="s">
        <v>68</v>
      </c>
      <c r="O20" s="2">
        <v>0</v>
      </c>
      <c r="P20" s="2">
        <f>SUM(D20,F20,H20,J20,M20,O20)</f>
        <v>889696.37</v>
      </c>
      <c r="Q20" s="1">
        <v>572124</v>
      </c>
      <c r="R20" s="14">
        <f>+P20/Q20</f>
        <v>1.5550761198621277</v>
      </c>
    </row>
    <row r="21" spans="1:18" x14ac:dyDescent="0.25">
      <c r="A21">
        <v>511</v>
      </c>
      <c r="B21" t="s">
        <v>50</v>
      </c>
      <c r="C21" s="1">
        <v>987816.25</v>
      </c>
      <c r="D21" s="2">
        <v>230951.44</v>
      </c>
      <c r="E21" s="1">
        <v>11850.47</v>
      </c>
      <c r="F21" s="2">
        <v>1371673.61</v>
      </c>
      <c r="G21" s="1">
        <v>0</v>
      </c>
      <c r="H21" s="2">
        <v>0</v>
      </c>
      <c r="I21" s="1">
        <v>0</v>
      </c>
      <c r="J21" s="2">
        <v>0</v>
      </c>
      <c r="K21" s="1">
        <v>1426700</v>
      </c>
      <c r="L21" s="1">
        <v>1390720</v>
      </c>
      <c r="M21" s="2">
        <v>136633.07</v>
      </c>
      <c r="N21" s="1" t="s">
        <v>68</v>
      </c>
      <c r="O21" s="2">
        <v>0</v>
      </c>
      <c r="P21" s="2">
        <f>SUM(D21,F21,H21,J21,M21,O21)</f>
        <v>1739258.12</v>
      </c>
      <c r="Q21" s="1">
        <v>1034251</v>
      </c>
      <c r="R21" s="14">
        <f>+P21/Q21</f>
        <v>1.6816595971384123</v>
      </c>
    </row>
    <row r="22" spans="1:18" x14ac:dyDescent="0.25">
      <c r="A22" s="12">
        <v>512</v>
      </c>
      <c r="B22" t="s">
        <v>27</v>
      </c>
      <c r="C22" s="1">
        <v>1311807</v>
      </c>
      <c r="D22" s="2">
        <v>552409</v>
      </c>
      <c r="E22" s="1">
        <v>20376</v>
      </c>
      <c r="F22" s="2">
        <v>2215454</v>
      </c>
      <c r="G22" s="1">
        <v>0</v>
      </c>
      <c r="H22" s="2">
        <v>0</v>
      </c>
      <c r="I22" s="1">
        <v>0</v>
      </c>
      <c r="J22" s="2">
        <v>0</v>
      </c>
      <c r="K22" s="1">
        <v>2130230</v>
      </c>
      <c r="L22" s="1">
        <v>0</v>
      </c>
      <c r="M22" s="2">
        <v>164262</v>
      </c>
      <c r="N22" s="1">
        <v>0</v>
      </c>
      <c r="O22" s="2">
        <v>0</v>
      </c>
      <c r="P22" s="2">
        <f>SUM(D22,F22,H22,J22,M22,O22)</f>
        <v>2932125</v>
      </c>
      <c r="Q22" s="1">
        <v>1529938</v>
      </c>
      <c r="R22" s="14">
        <f>+P22/Q22</f>
        <v>1.9164992306877795</v>
      </c>
    </row>
    <row r="23" spans="1:18" x14ac:dyDescent="0.25">
      <c r="A23">
        <v>513</v>
      </c>
      <c r="B23" t="s">
        <v>32</v>
      </c>
      <c r="C23" s="1">
        <v>331373.75</v>
      </c>
      <c r="D23" s="2">
        <v>108084.07</v>
      </c>
      <c r="E23" s="1">
        <v>4307</v>
      </c>
      <c r="F23" s="2">
        <v>480659.38</v>
      </c>
      <c r="G23" s="1">
        <v>0</v>
      </c>
      <c r="H23" s="2">
        <v>0</v>
      </c>
      <c r="I23" s="1">
        <v>0</v>
      </c>
      <c r="J23" s="2">
        <v>0</v>
      </c>
      <c r="K23" s="1">
        <v>152573</v>
      </c>
      <c r="L23" s="1">
        <v>151606</v>
      </c>
      <c r="M23" s="2">
        <v>24805.67</v>
      </c>
      <c r="N23" s="1">
        <v>0</v>
      </c>
      <c r="O23" s="2">
        <v>0</v>
      </c>
      <c r="P23" s="2">
        <f>SUM(D23,F23,H23,J23,M23,O23)</f>
        <v>613549.12</v>
      </c>
      <c r="Q23" s="1">
        <v>440311</v>
      </c>
      <c r="R23" s="14">
        <f>+P23/Q23</f>
        <v>1.3934449059869047</v>
      </c>
    </row>
    <row r="24" spans="1:18" x14ac:dyDescent="0.25">
      <c r="A24">
        <v>514</v>
      </c>
      <c r="B24" t="s">
        <v>30</v>
      </c>
      <c r="C24" s="1">
        <v>523850</v>
      </c>
      <c r="D24" s="2">
        <v>329607</v>
      </c>
      <c r="E24" s="1">
        <v>11339</v>
      </c>
      <c r="F24" s="2">
        <v>1136226</v>
      </c>
      <c r="G24" s="1">
        <v>0</v>
      </c>
      <c r="H24" s="2">
        <v>0</v>
      </c>
      <c r="I24" s="1">
        <v>0</v>
      </c>
      <c r="J24" s="2">
        <v>0</v>
      </c>
      <c r="K24" s="1">
        <v>885503</v>
      </c>
      <c r="L24" s="1">
        <v>254000</v>
      </c>
      <c r="M24" s="2">
        <v>193065</v>
      </c>
      <c r="N24" s="1" t="s">
        <v>68</v>
      </c>
      <c r="O24" s="2">
        <v>0</v>
      </c>
      <c r="P24" s="2">
        <f>SUM(D24,F24,H24,J24,M24,O24)</f>
        <v>1658898</v>
      </c>
      <c r="Q24" s="1">
        <v>1239803</v>
      </c>
      <c r="R24" s="14">
        <f>+P24/Q24</f>
        <v>1.3380335424256917</v>
      </c>
    </row>
    <row r="25" spans="1:18" x14ac:dyDescent="0.25">
      <c r="A25">
        <v>515</v>
      </c>
      <c r="B25" t="s">
        <v>47</v>
      </c>
      <c r="C25" s="1">
        <v>319624.90000000002</v>
      </c>
      <c r="D25" s="2">
        <v>180361.87</v>
      </c>
      <c r="E25" s="1">
        <v>4606</v>
      </c>
      <c r="F25" s="2">
        <v>565081.42000000004</v>
      </c>
      <c r="G25" s="1">
        <v>0</v>
      </c>
      <c r="H25" s="2">
        <v>0</v>
      </c>
      <c r="I25" s="1">
        <v>0</v>
      </c>
      <c r="J25" s="2">
        <v>0</v>
      </c>
      <c r="K25" s="1">
        <v>31833</v>
      </c>
      <c r="L25" s="1">
        <v>43525</v>
      </c>
      <c r="M25" s="2">
        <v>105358.88</v>
      </c>
      <c r="N25" s="1" t="s">
        <v>68</v>
      </c>
      <c r="O25" s="2">
        <v>0</v>
      </c>
      <c r="P25" s="2">
        <f>SUM(D25,F25,H25,J25,M25,O25)</f>
        <v>850802.17</v>
      </c>
      <c r="Q25" s="1">
        <v>429572</v>
      </c>
      <c r="R25" s="14">
        <f>+P25/Q25</f>
        <v>1.9805810667361934</v>
      </c>
    </row>
    <row r="26" spans="1:18" x14ac:dyDescent="0.25">
      <c r="A26">
        <v>516</v>
      </c>
      <c r="B26" t="s">
        <v>58</v>
      </c>
      <c r="C26" s="1">
        <v>1237350</v>
      </c>
      <c r="D26" s="2">
        <v>526532</v>
      </c>
      <c r="E26" s="1">
        <v>12536</v>
      </c>
      <c r="F26" s="2">
        <v>1354690</v>
      </c>
      <c r="G26" s="1">
        <v>0</v>
      </c>
      <c r="H26" s="2">
        <v>0</v>
      </c>
      <c r="I26" s="1">
        <v>0</v>
      </c>
      <c r="J26" s="2">
        <v>0</v>
      </c>
      <c r="K26" s="1">
        <v>1239487</v>
      </c>
      <c r="L26" s="1">
        <v>1491000</v>
      </c>
      <c r="M26" s="2">
        <v>67987</v>
      </c>
      <c r="N26" s="1" t="s">
        <v>68</v>
      </c>
      <c r="O26" s="2">
        <v>0</v>
      </c>
      <c r="P26" s="2">
        <f>SUM(D26,F26,H26,J26,M26,O26)</f>
        <v>1949209</v>
      </c>
      <c r="Q26" s="1">
        <v>906155</v>
      </c>
      <c r="R26" s="14">
        <f>+P26/Q26</f>
        <v>2.1510768025337828</v>
      </c>
    </row>
    <row r="27" spans="1:18" x14ac:dyDescent="0.25">
      <c r="A27">
        <v>517</v>
      </c>
      <c r="B27" t="s">
        <v>39</v>
      </c>
      <c r="C27" s="1">
        <v>27220</v>
      </c>
      <c r="D27" s="2">
        <v>13610</v>
      </c>
      <c r="E27" s="1">
        <v>7109</v>
      </c>
      <c r="F27" s="2">
        <v>1278046</v>
      </c>
      <c r="G27" s="1">
        <v>0</v>
      </c>
      <c r="H27" s="2">
        <v>0</v>
      </c>
      <c r="I27" s="1">
        <v>0</v>
      </c>
      <c r="J27" s="2">
        <v>0</v>
      </c>
      <c r="K27" s="1">
        <v>393030</v>
      </c>
      <c r="L27" s="1">
        <v>393030</v>
      </c>
      <c r="M27" s="2">
        <v>44989</v>
      </c>
      <c r="N27" s="1">
        <v>0</v>
      </c>
      <c r="O27" s="2">
        <v>0</v>
      </c>
      <c r="P27" s="2">
        <f>SUM(D27,F27,H27,J27,M27,O27)</f>
        <v>1336645</v>
      </c>
      <c r="Q27" s="1">
        <v>516095</v>
      </c>
      <c r="R27" s="14">
        <f>+P27/Q27</f>
        <v>2.5899204603803563</v>
      </c>
    </row>
    <row r="28" spans="1:18" x14ac:dyDescent="0.25">
      <c r="A28">
        <v>518</v>
      </c>
      <c r="B28" t="s">
        <v>21</v>
      </c>
      <c r="C28" s="1">
        <v>190968.46</v>
      </c>
      <c r="D28" s="2">
        <v>87806.01</v>
      </c>
      <c r="E28" s="1">
        <v>3126</v>
      </c>
      <c r="F28" s="2">
        <v>440801.13</v>
      </c>
      <c r="G28" s="1">
        <v>0</v>
      </c>
      <c r="H28" s="2">
        <v>0</v>
      </c>
      <c r="I28" s="1">
        <v>0</v>
      </c>
      <c r="J28" s="2">
        <v>0</v>
      </c>
      <c r="K28" s="1">
        <v>153221.12</v>
      </c>
      <c r="L28" s="1">
        <v>154072.74</v>
      </c>
      <c r="M28" s="2">
        <v>31710.04</v>
      </c>
      <c r="N28" s="1">
        <v>0</v>
      </c>
      <c r="O28" s="2">
        <v>0</v>
      </c>
      <c r="P28" s="2">
        <f>SUM(D28,F28,H28,J28,M28,O28)</f>
        <v>560317.18000000005</v>
      </c>
      <c r="Q28" s="1">
        <v>321327</v>
      </c>
      <c r="R28" s="14">
        <f>+P28/Q28</f>
        <v>1.7437600326147509</v>
      </c>
    </row>
    <row r="29" spans="1:18" x14ac:dyDescent="0.25">
      <c r="A29">
        <v>519</v>
      </c>
      <c r="B29" t="s">
        <v>29</v>
      </c>
      <c r="C29" s="1">
        <v>57833</v>
      </c>
      <c r="D29" s="2">
        <v>34693</v>
      </c>
      <c r="E29" s="1">
        <v>6094286</v>
      </c>
      <c r="F29" s="2">
        <v>785722</v>
      </c>
      <c r="G29" s="1">
        <v>0</v>
      </c>
      <c r="H29" s="2">
        <v>0</v>
      </c>
      <c r="I29" s="1">
        <v>0</v>
      </c>
      <c r="J29" s="2">
        <v>0</v>
      </c>
      <c r="K29" s="1">
        <v>278378</v>
      </c>
      <c r="L29" s="1">
        <v>278378</v>
      </c>
      <c r="M29" s="2">
        <v>25861</v>
      </c>
      <c r="N29" s="1">
        <v>0</v>
      </c>
      <c r="O29" s="2">
        <v>0</v>
      </c>
      <c r="P29" s="2">
        <f>SUM(D29,F29,H29,J29,M29,O29)</f>
        <v>846276</v>
      </c>
      <c r="Q29" s="1">
        <v>351866</v>
      </c>
      <c r="R29" s="14">
        <f>+P29/Q29</f>
        <v>2.4051087629950039</v>
      </c>
    </row>
    <row r="30" spans="1:18" x14ac:dyDescent="0.25">
      <c r="A30">
        <v>520</v>
      </c>
      <c r="B30" t="s">
        <v>36</v>
      </c>
      <c r="C30" s="1">
        <v>201971</v>
      </c>
      <c r="D30" s="2">
        <v>91999</v>
      </c>
      <c r="E30" s="1">
        <v>3259</v>
      </c>
      <c r="F30" s="2">
        <v>463428</v>
      </c>
      <c r="G30" s="1">
        <v>0</v>
      </c>
      <c r="H30" s="2">
        <v>0</v>
      </c>
      <c r="I30" s="1">
        <v>0</v>
      </c>
      <c r="J30" s="2">
        <v>0</v>
      </c>
      <c r="K30" s="1">
        <v>1172618</v>
      </c>
      <c r="L30" s="1">
        <v>553541</v>
      </c>
      <c r="M30" s="2">
        <v>152258</v>
      </c>
      <c r="N30" s="1" t="s">
        <v>68</v>
      </c>
      <c r="O30" s="2">
        <v>0</v>
      </c>
      <c r="P30" s="2">
        <f>SUM(D30,F30,H30,J30,M30,O30)</f>
        <v>707685</v>
      </c>
      <c r="Q30" s="1">
        <v>428123</v>
      </c>
      <c r="R30" s="14">
        <f>+P30/Q30</f>
        <v>1.65299458333236</v>
      </c>
    </row>
    <row r="31" spans="1:18" x14ac:dyDescent="0.25">
      <c r="A31">
        <v>521</v>
      </c>
      <c r="B31" t="s">
        <v>48</v>
      </c>
      <c r="C31" s="1">
        <v>269330.8</v>
      </c>
      <c r="D31" s="2">
        <v>124415.54</v>
      </c>
      <c r="E31" s="1">
        <v>4812.5200000000004</v>
      </c>
      <c r="F31" s="2">
        <v>566915.01</v>
      </c>
      <c r="G31" s="1">
        <v>0</v>
      </c>
      <c r="H31" s="2">
        <v>0</v>
      </c>
      <c r="I31" s="1">
        <v>0</v>
      </c>
      <c r="J31" s="2">
        <v>0</v>
      </c>
      <c r="K31" s="1">
        <v>557965.6</v>
      </c>
      <c r="L31" s="1">
        <v>557950.80000000005</v>
      </c>
      <c r="M31" s="2">
        <v>53309.52</v>
      </c>
      <c r="N31" s="1" t="s">
        <v>66</v>
      </c>
      <c r="O31" s="2">
        <v>1852.34</v>
      </c>
      <c r="P31" s="2">
        <f>SUM(D31,F31,H31,J31,M31,O31)</f>
        <v>746492.41</v>
      </c>
      <c r="Q31" s="1">
        <v>434628</v>
      </c>
      <c r="R31" s="14">
        <f>+P31/Q31</f>
        <v>1.7175433013979773</v>
      </c>
    </row>
    <row r="32" spans="1:18" x14ac:dyDescent="0.25">
      <c r="A32">
        <v>522</v>
      </c>
      <c r="B32" t="s">
        <v>55</v>
      </c>
      <c r="C32" s="1">
        <v>2442634</v>
      </c>
      <c r="D32" s="2">
        <v>324448</v>
      </c>
      <c r="E32" s="1">
        <v>10318</v>
      </c>
      <c r="F32" s="2">
        <v>961316</v>
      </c>
      <c r="G32" s="1">
        <v>0</v>
      </c>
      <c r="H32" s="2">
        <v>0</v>
      </c>
      <c r="I32" s="1">
        <v>0</v>
      </c>
      <c r="J32" s="2">
        <v>0</v>
      </c>
      <c r="K32" s="1">
        <v>1863193</v>
      </c>
      <c r="L32" s="1">
        <v>1688544</v>
      </c>
      <c r="M32" s="2">
        <v>208412</v>
      </c>
      <c r="N32" s="1" t="s">
        <v>68</v>
      </c>
      <c r="O32" s="2">
        <v>0</v>
      </c>
      <c r="P32" s="2">
        <f>SUM(D32,F32,H32,J32,M32,O32)</f>
        <v>1494176</v>
      </c>
      <c r="Q32" s="1">
        <v>861501</v>
      </c>
      <c r="R32" s="14">
        <f>+P32/Q32</f>
        <v>1.7343868434279242</v>
      </c>
    </row>
    <row r="33" spans="1:18" x14ac:dyDescent="0.25">
      <c r="A33">
        <v>523</v>
      </c>
      <c r="B33" t="s">
        <v>38</v>
      </c>
      <c r="C33" s="1">
        <v>203615</v>
      </c>
      <c r="D33" s="2">
        <v>120845</v>
      </c>
      <c r="E33" s="1">
        <v>4718</v>
      </c>
      <c r="F33" s="2">
        <v>632182</v>
      </c>
      <c r="G33" s="1">
        <v>0</v>
      </c>
      <c r="H33" s="2">
        <v>0</v>
      </c>
      <c r="I33" s="1">
        <v>0</v>
      </c>
      <c r="J33" s="2">
        <v>0</v>
      </c>
      <c r="K33" s="1">
        <v>394716</v>
      </c>
      <c r="L33" s="1">
        <v>517983</v>
      </c>
      <c r="M33" s="2">
        <v>19345</v>
      </c>
      <c r="N33" s="1" t="s">
        <v>68</v>
      </c>
      <c r="O33" s="2">
        <v>0</v>
      </c>
      <c r="P33" s="2">
        <f>SUM(D33,F33,H33,J33,M33,O33)</f>
        <v>772372</v>
      </c>
      <c r="Q33" s="1">
        <v>585340</v>
      </c>
      <c r="R33" s="14">
        <f>+P33/Q33</f>
        <v>1.3195271124474663</v>
      </c>
    </row>
    <row r="34" spans="1:18" x14ac:dyDescent="0.25">
      <c r="A34">
        <v>524</v>
      </c>
      <c r="B34" t="s">
        <v>43</v>
      </c>
      <c r="C34" s="1">
        <v>1106770</v>
      </c>
      <c r="D34" s="2">
        <v>315840</v>
      </c>
      <c r="E34" s="1">
        <v>13909</v>
      </c>
      <c r="F34" s="2">
        <v>1734722</v>
      </c>
      <c r="G34" s="1">
        <v>0</v>
      </c>
      <c r="H34" s="2">
        <v>0</v>
      </c>
      <c r="I34" s="1">
        <v>0</v>
      </c>
      <c r="J34" s="2">
        <v>0</v>
      </c>
      <c r="K34" s="1">
        <v>2293973</v>
      </c>
      <c r="L34" s="1">
        <v>0</v>
      </c>
      <c r="M34" s="2">
        <v>232315</v>
      </c>
      <c r="N34" s="1" t="s">
        <v>68</v>
      </c>
      <c r="O34" s="2">
        <v>0</v>
      </c>
      <c r="P34" s="2">
        <f>SUM(D34,F34,H34,J34,M34,O34)</f>
        <v>2282877</v>
      </c>
      <c r="Q34" s="1">
        <v>1130000</v>
      </c>
      <c r="R34" s="14">
        <f>+P34/Q34</f>
        <v>2.020245132743363</v>
      </c>
    </row>
    <row r="35" spans="1:18" x14ac:dyDescent="0.25">
      <c r="A35">
        <v>525</v>
      </c>
      <c r="B35" t="s">
        <v>35</v>
      </c>
      <c r="C35" s="1">
        <v>612874</v>
      </c>
      <c r="D35" s="2">
        <v>323891</v>
      </c>
      <c r="E35" s="1">
        <v>12467065</v>
      </c>
      <c r="F35" s="2">
        <v>1715692</v>
      </c>
      <c r="G35" s="1">
        <v>0</v>
      </c>
      <c r="H35" s="2">
        <v>0</v>
      </c>
      <c r="I35" s="1">
        <v>0</v>
      </c>
      <c r="J35" s="2">
        <v>0</v>
      </c>
      <c r="K35" s="1">
        <v>3424227</v>
      </c>
      <c r="L35" s="1">
        <v>3424227</v>
      </c>
      <c r="M35" s="2">
        <v>158270</v>
      </c>
      <c r="N35" s="1" t="s">
        <v>68</v>
      </c>
      <c r="O35" s="2">
        <v>0</v>
      </c>
      <c r="P35" s="2">
        <f>SUM(D35,F35,H35,J35,M35,O35)</f>
        <v>2197853</v>
      </c>
      <c r="Q35" s="1">
        <v>1319693</v>
      </c>
      <c r="R35" s="14">
        <f>+P35/Q35</f>
        <v>1.665427489575227</v>
      </c>
    </row>
    <row r="36" spans="1:18" x14ac:dyDescent="0.25">
      <c r="A36">
        <v>526</v>
      </c>
      <c r="B36" t="s">
        <v>41</v>
      </c>
      <c r="C36" s="1">
        <v>524497</v>
      </c>
      <c r="D36" s="2">
        <v>241173</v>
      </c>
      <c r="E36" s="1">
        <v>7683</v>
      </c>
      <c r="F36" s="2">
        <v>1033638</v>
      </c>
      <c r="G36" s="1">
        <v>0</v>
      </c>
      <c r="H36" s="2">
        <v>0</v>
      </c>
      <c r="I36" s="1">
        <v>0</v>
      </c>
      <c r="J36" s="2">
        <v>0</v>
      </c>
      <c r="K36" s="1">
        <v>903012</v>
      </c>
      <c r="L36" s="1">
        <v>29074</v>
      </c>
      <c r="M36" s="2">
        <v>112165</v>
      </c>
      <c r="N36" s="1">
        <v>0</v>
      </c>
      <c r="O36" s="2">
        <v>0</v>
      </c>
      <c r="P36" s="2">
        <f>SUM(D36,F36,H36,J36,M36,O36)</f>
        <v>1386976</v>
      </c>
      <c r="Q36" s="1">
        <v>676784</v>
      </c>
      <c r="R36" s="14">
        <f>+P36/Q36</f>
        <v>2.0493628690985601</v>
      </c>
    </row>
    <row r="37" spans="1:18" x14ac:dyDescent="0.25">
      <c r="A37">
        <v>527</v>
      </c>
      <c r="B37" t="s">
        <v>44</v>
      </c>
      <c r="C37" s="1">
        <v>145691</v>
      </c>
      <c r="D37" s="2">
        <v>121317</v>
      </c>
      <c r="E37" s="1">
        <v>5597</v>
      </c>
      <c r="F37" s="2">
        <v>663546</v>
      </c>
      <c r="G37" s="1">
        <v>0</v>
      </c>
      <c r="H37" s="2">
        <v>0</v>
      </c>
      <c r="I37" s="1">
        <v>0</v>
      </c>
      <c r="J37" s="2">
        <v>0</v>
      </c>
      <c r="K37" s="1">
        <v>1827</v>
      </c>
      <c r="L37" s="1">
        <v>0</v>
      </c>
      <c r="M37" s="2">
        <v>24854</v>
      </c>
      <c r="N37" s="1" t="s">
        <v>68</v>
      </c>
      <c r="O37" s="2">
        <v>0</v>
      </c>
      <c r="P37" s="2">
        <f>SUM(D37,F37,H37,J37,M37,O37)</f>
        <v>809717</v>
      </c>
      <c r="Q37" s="1">
        <v>252267</v>
      </c>
      <c r="R37" s="14">
        <f>+P37/Q37</f>
        <v>3.2097618792787008</v>
      </c>
    </row>
    <row r="38" spans="1:18" x14ac:dyDescent="0.25">
      <c r="A38">
        <v>528</v>
      </c>
      <c r="B38" t="s">
        <v>42</v>
      </c>
      <c r="C38" s="1">
        <v>307513.15999999997</v>
      </c>
      <c r="D38" s="2">
        <v>52992.02</v>
      </c>
      <c r="E38" s="1">
        <v>7542</v>
      </c>
      <c r="F38" s="2">
        <v>833357.55</v>
      </c>
      <c r="G38" s="1">
        <v>0</v>
      </c>
      <c r="H38" s="2">
        <v>0</v>
      </c>
      <c r="I38" s="1">
        <v>0</v>
      </c>
      <c r="J38" s="2">
        <v>0</v>
      </c>
      <c r="K38" s="1">
        <v>519630</v>
      </c>
      <c r="L38" s="1">
        <v>519630</v>
      </c>
      <c r="M38" s="2">
        <v>46520.1</v>
      </c>
      <c r="N38" s="1">
        <v>0</v>
      </c>
      <c r="O38" s="2">
        <v>0</v>
      </c>
      <c r="P38" s="2">
        <f>SUM(D38,F38,H38,J38,M38,O38)</f>
        <v>932869.67</v>
      </c>
      <c r="Q38" s="1">
        <v>470395</v>
      </c>
      <c r="R38" s="14">
        <f>+P38/Q38</f>
        <v>1.9831623848042603</v>
      </c>
    </row>
    <row r="39" spans="1:18" x14ac:dyDescent="0.25">
      <c r="A39">
        <v>529</v>
      </c>
      <c r="B39" t="s">
        <v>31</v>
      </c>
      <c r="C39" s="1">
        <v>186647</v>
      </c>
      <c r="D39" s="2">
        <v>215783.51</v>
      </c>
      <c r="E39" s="1">
        <v>7536</v>
      </c>
      <c r="F39" s="2">
        <v>1154967.97</v>
      </c>
      <c r="G39" s="1">
        <v>0</v>
      </c>
      <c r="H39" s="2">
        <v>0</v>
      </c>
      <c r="I39" s="1">
        <v>0</v>
      </c>
      <c r="J39" s="2">
        <v>0</v>
      </c>
      <c r="K39" s="1">
        <v>932588</v>
      </c>
      <c r="L39" s="1">
        <v>932588</v>
      </c>
      <c r="M39" s="2">
        <v>80277.47</v>
      </c>
      <c r="N39" s="1" t="s">
        <v>68</v>
      </c>
      <c r="O39" s="2">
        <v>0</v>
      </c>
      <c r="P39" s="2">
        <f>SUM(D39,F39,H39,J39,M39,O39)</f>
        <v>1451028.95</v>
      </c>
      <c r="Q39" s="1">
        <v>720289</v>
      </c>
      <c r="R39" s="14">
        <f>+P39/Q39</f>
        <v>2.0145093844276394</v>
      </c>
    </row>
    <row r="40" spans="1:18" x14ac:dyDescent="0.25">
      <c r="A40">
        <v>530</v>
      </c>
      <c r="B40" t="s">
        <v>33</v>
      </c>
      <c r="C40" s="1">
        <v>314611</v>
      </c>
      <c r="D40" s="2">
        <v>191248.57</v>
      </c>
      <c r="E40" s="1">
        <v>8896</v>
      </c>
      <c r="F40" s="2">
        <v>876107.88</v>
      </c>
      <c r="G40" s="1">
        <v>0</v>
      </c>
      <c r="H40" s="2">
        <v>0</v>
      </c>
      <c r="I40" s="1">
        <v>0</v>
      </c>
      <c r="J40" s="2">
        <v>0</v>
      </c>
      <c r="K40" s="1">
        <v>1088361</v>
      </c>
      <c r="L40" s="1">
        <v>870689</v>
      </c>
      <c r="M40" s="2">
        <v>68901.179999999993</v>
      </c>
      <c r="N40" s="1" t="s">
        <v>68</v>
      </c>
      <c r="O40" s="2">
        <v>0</v>
      </c>
      <c r="P40" s="2">
        <f>SUM(D40,F40,H40,J40,M40,O40)</f>
        <v>1136257.6299999999</v>
      </c>
      <c r="Q40" s="1">
        <v>693729</v>
      </c>
      <c r="R40" s="14">
        <f>+P40/Q40</f>
        <v>1.6378984156637533</v>
      </c>
    </row>
    <row r="41" spans="1:18" x14ac:dyDescent="0.25">
      <c r="A41">
        <v>531</v>
      </c>
      <c r="B41" t="s">
        <v>52</v>
      </c>
      <c r="C41" s="1">
        <v>14647</v>
      </c>
      <c r="D41" s="2">
        <v>13030</v>
      </c>
      <c r="E41" s="1">
        <v>3317</v>
      </c>
      <c r="F41" s="2">
        <v>421614</v>
      </c>
      <c r="G41" s="1">
        <v>0</v>
      </c>
      <c r="H41" s="2">
        <v>0</v>
      </c>
      <c r="I41" s="1">
        <v>15001</v>
      </c>
      <c r="J41" s="2">
        <v>35838</v>
      </c>
      <c r="K41" s="1">
        <v>627612</v>
      </c>
      <c r="L41" s="1">
        <v>55700</v>
      </c>
      <c r="M41" s="2">
        <v>44149</v>
      </c>
      <c r="N41" s="1" t="s">
        <v>67</v>
      </c>
      <c r="O41" s="2">
        <v>9215</v>
      </c>
      <c r="P41" s="2">
        <f>SUM(D41,F41,H41,J41,M41,O41)</f>
        <v>523846</v>
      </c>
      <c r="Q41" s="1">
        <v>221591</v>
      </c>
      <c r="R41" s="14">
        <f>+P41/Q41</f>
        <v>2.3640220045037932</v>
      </c>
    </row>
    <row r="42" spans="1:18" x14ac:dyDescent="0.25">
      <c r="A42">
        <v>532</v>
      </c>
      <c r="B42" t="s">
        <v>24</v>
      </c>
      <c r="C42" s="1">
        <v>770874</v>
      </c>
      <c r="D42" s="2">
        <v>516293.76</v>
      </c>
      <c r="E42" s="1">
        <v>19869</v>
      </c>
      <c r="F42" s="2">
        <v>2353581.34</v>
      </c>
      <c r="G42" s="1">
        <v>0</v>
      </c>
      <c r="H42" s="2">
        <v>0</v>
      </c>
      <c r="I42" s="1">
        <v>0</v>
      </c>
      <c r="J42" s="2">
        <v>0</v>
      </c>
      <c r="K42" s="1">
        <v>1296354</v>
      </c>
      <c r="L42" s="1">
        <v>0</v>
      </c>
      <c r="M42" s="2">
        <v>114248.58</v>
      </c>
      <c r="N42" s="1" t="s">
        <v>68</v>
      </c>
      <c r="O42" s="2">
        <v>0</v>
      </c>
      <c r="P42" s="2">
        <f>SUM(D42,F42,H42,J42,M42,O42)</f>
        <v>2984123.6799999997</v>
      </c>
      <c r="Q42" s="1">
        <v>1393000</v>
      </c>
      <c r="R42" s="14">
        <f>+P42/Q42</f>
        <v>2.1422280545585064</v>
      </c>
    </row>
    <row r="43" spans="1:18" x14ac:dyDescent="0.25">
      <c r="A43">
        <v>533</v>
      </c>
      <c r="B43" t="s">
        <v>54</v>
      </c>
      <c r="C43" s="1">
        <v>1428</v>
      </c>
      <c r="D43" s="2">
        <v>92975</v>
      </c>
      <c r="E43" s="1">
        <v>3712</v>
      </c>
      <c r="F43" s="2">
        <v>463564</v>
      </c>
      <c r="G43" s="1">
        <v>0</v>
      </c>
      <c r="H43" s="2">
        <v>0</v>
      </c>
      <c r="I43" s="1">
        <v>0</v>
      </c>
      <c r="J43" s="2">
        <v>0</v>
      </c>
      <c r="K43" s="1">
        <v>370547</v>
      </c>
      <c r="L43" s="1">
        <v>3747</v>
      </c>
      <c r="M43" s="2">
        <v>20797</v>
      </c>
      <c r="N43" s="1" t="s">
        <v>68</v>
      </c>
      <c r="O43" s="2">
        <v>0</v>
      </c>
      <c r="P43" s="2">
        <f>SUM(D43,F43,H43,J43,M43,O43)</f>
        <v>577336</v>
      </c>
      <c r="Q43" s="1">
        <v>311196</v>
      </c>
      <c r="R43" s="14">
        <f>+P43/Q43</f>
        <v>1.855216648028895</v>
      </c>
    </row>
    <row r="44" spans="1:18" x14ac:dyDescent="0.25">
      <c r="A44">
        <v>534</v>
      </c>
      <c r="B44" t="s">
        <v>56</v>
      </c>
      <c r="C44" s="1">
        <v>53129</v>
      </c>
      <c r="D44" s="2">
        <v>38204.089999999997</v>
      </c>
      <c r="E44" s="1">
        <v>2603</v>
      </c>
      <c r="F44" s="2">
        <v>309198.15000000002</v>
      </c>
      <c r="G44" s="1">
        <v>0</v>
      </c>
      <c r="H44" s="2">
        <v>0</v>
      </c>
      <c r="I44" s="1">
        <v>0</v>
      </c>
      <c r="J44" s="2">
        <v>0</v>
      </c>
      <c r="K44" s="1">
        <v>42764</v>
      </c>
      <c r="L44" s="1">
        <v>18328</v>
      </c>
      <c r="M44" s="2">
        <v>46043</v>
      </c>
      <c r="N44" s="1" t="s">
        <v>68</v>
      </c>
      <c r="O44" s="2">
        <v>0</v>
      </c>
      <c r="P44" s="2">
        <f>SUM(D44,F44,H44,J44,M44,O44)</f>
        <v>393445.24</v>
      </c>
      <c r="Q44" s="1">
        <v>303589</v>
      </c>
      <c r="R44" s="14">
        <f>+P44/Q44</f>
        <v>1.2959798938696725</v>
      </c>
    </row>
    <row r="45" spans="1:18" x14ac:dyDescent="0.25">
      <c r="A45">
        <v>535</v>
      </c>
      <c r="B45" t="s">
        <v>45</v>
      </c>
      <c r="C45" s="1">
        <v>265752</v>
      </c>
      <c r="D45" s="2">
        <v>155155</v>
      </c>
      <c r="E45" s="1">
        <v>820069</v>
      </c>
      <c r="F45" s="2">
        <v>1394635</v>
      </c>
      <c r="G45" s="1">
        <v>0</v>
      </c>
      <c r="H45" s="2">
        <v>0</v>
      </c>
      <c r="I45" s="1">
        <v>0</v>
      </c>
      <c r="J45" s="2">
        <v>0</v>
      </c>
      <c r="K45" s="1">
        <v>187051</v>
      </c>
      <c r="L45" s="1">
        <v>0</v>
      </c>
      <c r="M45" s="2">
        <v>107106</v>
      </c>
      <c r="N45" s="1" t="s">
        <v>65</v>
      </c>
      <c r="O45" s="2">
        <v>133493</v>
      </c>
      <c r="P45" s="2">
        <f>SUM(D45,F45,H45,J45,M45,O45)</f>
        <v>1790389</v>
      </c>
      <c r="Q45" s="1">
        <v>920000</v>
      </c>
      <c r="R45" s="14">
        <f>+P45/Q45</f>
        <v>1.946075</v>
      </c>
    </row>
    <row r="46" spans="1:18" x14ac:dyDescent="0.25">
      <c r="A46">
        <v>536</v>
      </c>
      <c r="B46" t="s">
        <v>40</v>
      </c>
      <c r="C46" s="1">
        <v>332254.49</v>
      </c>
      <c r="D46" s="2">
        <v>318084.19</v>
      </c>
      <c r="E46" s="1">
        <v>10675.62</v>
      </c>
      <c r="F46" s="2">
        <v>1322926.3899999999</v>
      </c>
      <c r="G46" s="1">
        <v>0</v>
      </c>
      <c r="H46" s="2">
        <v>0</v>
      </c>
      <c r="I46" s="1">
        <v>0</v>
      </c>
      <c r="J46" s="2">
        <v>0</v>
      </c>
      <c r="K46" s="1">
        <v>1426225.5</v>
      </c>
      <c r="L46" s="1">
        <v>1426225.5</v>
      </c>
      <c r="M46" s="2">
        <v>154075</v>
      </c>
      <c r="N46" s="1" t="s">
        <v>68</v>
      </c>
      <c r="O46" s="2">
        <v>0</v>
      </c>
      <c r="P46" s="2">
        <f>SUM(D46,F46,H46,J46,M46,O46)</f>
        <v>1795085.5799999998</v>
      </c>
      <c r="Q46" s="1">
        <v>1014892</v>
      </c>
      <c r="R46" s="14">
        <f>+P46/Q46</f>
        <v>1.7687454231583259</v>
      </c>
    </row>
    <row r="47" spans="1:18" x14ac:dyDescent="0.25">
      <c r="A47">
        <v>537</v>
      </c>
      <c r="B47" t="s">
        <v>49</v>
      </c>
      <c r="C47" s="1">
        <v>671381</v>
      </c>
      <c r="D47" s="2">
        <v>175123</v>
      </c>
      <c r="E47" s="1">
        <v>5415</v>
      </c>
      <c r="F47" s="2">
        <v>493740</v>
      </c>
      <c r="G47" s="1">
        <v>0</v>
      </c>
      <c r="H47" s="2">
        <v>0</v>
      </c>
      <c r="I47" s="1">
        <v>0</v>
      </c>
      <c r="J47" s="2">
        <v>0</v>
      </c>
      <c r="K47" s="1">
        <v>635579</v>
      </c>
      <c r="L47" s="1">
        <v>635579</v>
      </c>
      <c r="M47" s="2">
        <v>71442</v>
      </c>
      <c r="N47" s="1" t="s">
        <v>68</v>
      </c>
      <c r="O47" s="2">
        <v>0</v>
      </c>
      <c r="P47" s="2">
        <f>SUM(D47,F47,H47,J47,M47,O47)</f>
        <v>740305</v>
      </c>
      <c r="Q47" s="1">
        <v>328829</v>
      </c>
      <c r="R47" s="14">
        <f>+P47/Q47</f>
        <v>2.2513373212216683</v>
      </c>
    </row>
    <row r="48" spans="1:18" x14ac:dyDescent="0.25">
      <c r="A48">
        <v>539</v>
      </c>
      <c r="B48" t="s">
        <v>34</v>
      </c>
      <c r="C48" s="1">
        <v>224366</v>
      </c>
      <c r="D48" s="2">
        <v>104344</v>
      </c>
      <c r="E48" s="1">
        <v>4000</v>
      </c>
      <c r="F48" s="2">
        <v>515013</v>
      </c>
      <c r="G48" s="1">
        <v>0</v>
      </c>
      <c r="H48" s="2">
        <v>0</v>
      </c>
      <c r="I48" s="1">
        <v>0</v>
      </c>
      <c r="J48" s="2">
        <v>0</v>
      </c>
      <c r="K48" s="1">
        <v>245902</v>
      </c>
      <c r="L48" s="1">
        <v>0</v>
      </c>
      <c r="M48" s="2">
        <v>52515</v>
      </c>
      <c r="N48" s="19">
        <v>3321.5</v>
      </c>
      <c r="O48" s="2">
        <v>6985</v>
      </c>
      <c r="P48" s="2">
        <f>SUM(D48,F48,H48,J48,M48,O48)</f>
        <v>678857</v>
      </c>
      <c r="Q48" s="1">
        <v>294576</v>
      </c>
      <c r="R48" s="14">
        <f>+P48/Q48</f>
        <v>2.3045224322415949</v>
      </c>
    </row>
    <row r="49" spans="1:19" x14ac:dyDescent="0.25">
      <c r="A49">
        <v>540</v>
      </c>
      <c r="B49" t="s">
        <v>28</v>
      </c>
      <c r="C49" s="1">
        <v>358166</v>
      </c>
      <c r="D49" s="2">
        <v>187968</v>
      </c>
      <c r="E49" s="1">
        <v>7722</v>
      </c>
      <c r="F49" s="2">
        <v>320169</v>
      </c>
      <c r="G49" s="1">
        <v>0</v>
      </c>
      <c r="H49" s="2">
        <v>0</v>
      </c>
      <c r="I49" s="1">
        <v>0</v>
      </c>
      <c r="J49" s="2">
        <v>0</v>
      </c>
      <c r="K49" s="1">
        <v>637781</v>
      </c>
      <c r="L49" s="1">
        <v>0</v>
      </c>
      <c r="M49" s="2">
        <v>93945</v>
      </c>
      <c r="N49" s="1" t="s">
        <v>68</v>
      </c>
      <c r="O49" s="2">
        <v>0</v>
      </c>
      <c r="P49" s="2">
        <f>SUM(D49,F49,H49,J49,M49,O49)</f>
        <v>602082</v>
      </c>
      <c r="Q49" s="1">
        <v>600344</v>
      </c>
      <c r="R49" s="14">
        <f>+P49/Q49</f>
        <v>1.002895006862732</v>
      </c>
    </row>
    <row r="50" spans="1:19" ht="15.75" thickBot="1" x14ac:dyDescent="0.3">
      <c r="C50" s="16">
        <f>SUM(C11:C49)</f>
        <v>21968004.380000003</v>
      </c>
      <c r="D50" s="17">
        <f t="shared" ref="D50:P50" si="0">SUM(D11:D49)</f>
        <v>10721487.08</v>
      </c>
      <c r="E50" s="16">
        <f t="shared" si="0"/>
        <v>31911572.734999999</v>
      </c>
      <c r="F50" s="17">
        <f t="shared" si="0"/>
        <v>46133090.859999992</v>
      </c>
      <c r="G50" s="16">
        <f t="shared" si="0"/>
        <v>0</v>
      </c>
      <c r="H50" s="16">
        <f t="shared" si="0"/>
        <v>0</v>
      </c>
      <c r="I50" s="16">
        <f t="shared" si="0"/>
        <v>15701</v>
      </c>
      <c r="J50" s="17">
        <f t="shared" si="0"/>
        <v>38494</v>
      </c>
      <c r="K50" s="16">
        <f t="shared" si="0"/>
        <v>985278410.62000012</v>
      </c>
      <c r="L50" s="16">
        <f t="shared" si="0"/>
        <v>955102842.76999998</v>
      </c>
      <c r="M50" s="17">
        <f t="shared" si="0"/>
        <v>4143899.0400000005</v>
      </c>
      <c r="N50" s="16">
        <f t="shared" si="0"/>
        <v>3321.5</v>
      </c>
      <c r="O50" s="17">
        <f t="shared" si="0"/>
        <v>154275.09</v>
      </c>
      <c r="P50" s="17">
        <f t="shared" si="0"/>
        <v>61191246.070000008</v>
      </c>
      <c r="Q50" s="15"/>
      <c r="R50" s="15"/>
      <c r="S50" s="15"/>
    </row>
    <row r="51" spans="1:19" ht="15.75" thickTop="1" x14ac:dyDescent="0.25"/>
  </sheetData>
  <sortState xmlns:xlrd2="http://schemas.microsoft.com/office/spreadsheetml/2017/richdata2" ref="A11:R49">
    <sortCondition ref="A11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Pickford</dc:creator>
  <dc:description>Completed</dc:description>
  <cp:lastModifiedBy>Farris, Caroline</cp:lastModifiedBy>
  <dcterms:created xsi:type="dcterms:W3CDTF">2021-04-07T16:07:23Z</dcterms:created>
  <dcterms:modified xsi:type="dcterms:W3CDTF">2026-06-02T13:13:04Z</dcterms:modified>
</cp:coreProperties>
</file>