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22980" windowHeight="10320"/>
  </bookViews>
  <sheets>
    <sheet name="IV-12" sheetId="1" r:id="rId1"/>
  </sheets>
  <definedNames>
    <definedName name="_xlnm.Print_Area" localSheetId="0">'IV-12'!$A$1:$L$51</definedName>
  </definedNames>
  <calcPr calcId="145621"/>
</workbook>
</file>

<file path=xl/calcChain.xml><?xml version="1.0" encoding="utf-8"?>
<calcChain xmlns="http://schemas.openxmlformats.org/spreadsheetml/2006/main">
  <c r="I17" i="1" l="1"/>
  <c r="I16" i="1"/>
  <c r="I9" i="1"/>
  <c r="I8" i="1"/>
  <c r="K48" i="1" l="1"/>
  <c r="J48" i="1"/>
  <c r="I48" i="1"/>
  <c r="H48" i="1"/>
  <c r="G48" i="1"/>
  <c r="F48" i="1"/>
  <c r="E48" i="1"/>
  <c r="D48" i="1"/>
  <c r="C48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48" i="1" l="1"/>
</calcChain>
</file>

<file path=xl/sharedStrings.xml><?xml version="1.0" encoding="utf-8"?>
<sst xmlns="http://schemas.openxmlformats.org/spreadsheetml/2006/main" count="79" uniqueCount="65">
  <si>
    <t>Illinois Community College Board</t>
  </si>
  <si>
    <t>Table IV-12</t>
  </si>
  <si>
    <t>FISCAL YEAR 2016 AUDITED OPERATING EXPENDITURES* BY FUNCTION</t>
  </si>
  <si>
    <t>Dist.</t>
  </si>
  <si>
    <t>Student</t>
  </si>
  <si>
    <t>Public</t>
  </si>
  <si>
    <t xml:space="preserve">Organ </t>
  </si>
  <si>
    <t>Auxiliary</t>
  </si>
  <si>
    <t>Oper &amp;</t>
  </si>
  <si>
    <t>Instit.</t>
  </si>
  <si>
    <t>Scholar., Grants</t>
  </si>
  <si>
    <t>No.</t>
  </si>
  <si>
    <t>District</t>
  </si>
  <si>
    <t>Instruction</t>
  </si>
  <si>
    <t>Acad Support</t>
  </si>
  <si>
    <t>Services</t>
  </si>
  <si>
    <t>Service</t>
  </si>
  <si>
    <t>Research</t>
  </si>
  <si>
    <t>Maintenance</t>
  </si>
  <si>
    <t>Support</t>
  </si>
  <si>
    <t>&amp; Waivers</t>
  </si>
  <si>
    <t>Total</t>
  </si>
  <si>
    <t xml:space="preserve"> </t>
  </si>
  <si>
    <t>Black Hawk</t>
  </si>
  <si>
    <t>Chicago</t>
  </si>
  <si>
    <t>Danville</t>
  </si>
  <si>
    <t>DuPage</t>
  </si>
  <si>
    <t>Elgin</t>
  </si>
  <si>
    <t>Harper</t>
  </si>
  <si>
    <t>Heartland</t>
  </si>
  <si>
    <t>Highland</t>
  </si>
  <si>
    <t>Illinois Central</t>
  </si>
  <si>
    <t>Illinois Eastern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</si>
  <si>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</si>
  <si>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</si>
  <si>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</si>
  <si>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</si>
  <si>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</si>
  <si>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</si>
  <si>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</si>
  <si>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</si>
  <si>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</si>
  <si>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</si>
  <si>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McHenry</t>
  </si>
  <si>
    <t>Moraine Valley</t>
  </si>
  <si>
    <t>Morton</t>
  </si>
  <si>
    <t>Oakton</t>
  </si>
  <si>
    <t>Parkland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</si>
  <si>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</si>
  <si>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</si>
  <si>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</si>
  <si>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</si>
  <si>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</si>
  <si>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</si>
  <si>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</si>
  <si>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South Suburban</t>
  </si>
  <si>
    <t>Southeastern</t>
  </si>
  <si>
    <t>Southwestern</t>
  </si>
  <si>
    <t>Spoon River</t>
  </si>
  <si>
    <t>Triton</t>
  </si>
  <si>
    <t>Waubonsee</t>
  </si>
  <si>
    <t>Wood</t>
  </si>
  <si>
    <t>TOTALS</t>
  </si>
  <si>
    <t>*Expenditures made from the Education and Operations &amp; Maintenance Funds</t>
  </si>
  <si>
    <t>SOURCE OF DATA:  College Audits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</si>
</sst>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"/>
    <numFmt numFmtId="165" formatCode="&quot;$&quot;#,##0.00"/>
    <numFmt numFmtId="166" formatCode="[$$-409]\ #,##0.00"/>
    <numFmt numFmtId="167" formatCode="[$$-409]\ #,##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u/>
      <sz val="10"/>
      <name val="Arial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8"/>
        <bgColor indexed="8"/>
      </patternFill>
    </fill>
    <fill>
      <patternFill patternType="mediumGray">
        <fgColor indexed="22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9"/>
      </top>
      <bottom/>
      <diagonal/>
    </border>
  </borders>
  <cellStyleXfs count="47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>
      <alignment vertical="top"/>
    </xf>
    <xf numFmtId="3" fontId="2" fillId="0" borderId="0"/>
    <xf numFmtId="4" fontId="2" fillId="3" borderId="0" applyFont="0" applyFill="0" applyBorder="0" applyAlignment="0" applyProtection="0"/>
    <xf numFmtId="3" fontId="2" fillId="3" borderId="0" applyFont="0" applyFill="0" applyBorder="0" applyAlignment="0" applyProtection="0"/>
    <xf numFmtId="3" fontId="2" fillId="4" borderId="0"/>
    <xf numFmtId="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7" fontId="2" fillId="3" borderId="0" applyFont="0" applyFill="0" applyBorder="0" applyAlignment="0" applyProtection="0"/>
    <xf numFmtId="166" fontId="2" fillId="4" borderId="0"/>
    <xf numFmtId="167" fontId="2" fillId="4" borderId="0"/>
    <xf numFmtId="5" fontId="2" fillId="3" borderId="0" applyFont="0" applyFill="0" applyBorder="0" applyAlignment="0" applyProtection="0"/>
    <xf numFmtId="5" fontId="2" fillId="0" borderId="0" applyFont="0" applyFill="0" applyBorder="0" applyAlignment="0" applyProtection="0"/>
    <xf numFmtId="167" fontId="2" fillId="0" borderId="0"/>
    <xf numFmtId="0" fontId="2" fillId="3" borderId="0" applyFont="0" applyFill="0" applyBorder="0" applyAlignment="0" applyProtection="0"/>
    <xf numFmtId="0" fontId="2" fillId="4" borderId="0"/>
    <xf numFmtId="14" fontId="2" fillId="0" borderId="0" applyFont="0" applyFill="0" applyBorder="0" applyAlignment="0" applyProtection="0"/>
    <xf numFmtId="14" fontId="2" fillId="0" borderId="0"/>
    <xf numFmtId="2" fontId="2" fillId="3" borderId="0" applyFont="0" applyFill="0" applyBorder="0" applyAlignment="0" applyProtection="0"/>
    <xf numFmtId="2" fontId="2" fillId="4" borderId="0"/>
    <xf numFmtId="2" fontId="2" fillId="0" borderId="0" applyFont="0" applyFill="0" applyBorder="0" applyAlignment="0" applyProtection="0"/>
    <xf numFmtId="2" fontId="2" fillId="0" borderId="0"/>
    <xf numFmtId="0" fontId="6" fillId="3" borderId="0" applyFont="0" applyFill="0" applyBorder="0" applyAlignment="0" applyProtection="0"/>
    <xf numFmtId="0" fontId="6" fillId="4" borderId="0"/>
    <xf numFmtId="0" fontId="6" fillId="3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7" fillId="3" borderId="0" applyFont="0" applyFill="0" applyBorder="0" applyAlignment="0" applyProtection="0"/>
    <xf numFmtId="0" fontId="7" fillId="4" borderId="0"/>
    <xf numFmtId="0" fontId="7" fillId="3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8" fillId="0" borderId="0" applyNumberFormat="0" applyFont="0" applyFill="0" applyBorder="0" applyAlignment="0" applyProtection="0">
      <alignment horizontal="left"/>
    </xf>
    <xf numFmtId="15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0" fontId="9" fillId="0" borderId="1">
      <alignment horizontal="center"/>
    </xf>
    <xf numFmtId="3" fontId="8" fillId="0" borderId="0" applyFont="0" applyFill="0" applyBorder="0" applyAlignment="0" applyProtection="0"/>
    <xf numFmtId="0" fontId="8" fillId="5" borderId="0" applyNumberFormat="0" applyFont="0" applyBorder="0" applyAlignment="0" applyProtection="0"/>
    <xf numFmtId="0" fontId="2" fillId="3" borderId="0" applyFont="0" applyFill="0" applyBorder="0" applyAlignment="0" applyProtection="0"/>
    <xf numFmtId="0" fontId="2" fillId="4" borderId="2"/>
    <xf numFmtId="0" fontId="2" fillId="0" borderId="0" applyFont="0" applyFill="0" applyBorder="0" applyAlignment="0" applyProtection="0"/>
    <xf numFmtId="0" fontId="2" fillId="0" borderId="2"/>
  </cellStyleXfs>
  <cellXfs count="32">
    <xf numFmtId="0" fontId="0" fillId="0" borderId="0" xfId="0"/>
    <xf numFmtId="0" fontId="2" fillId="0" borderId="0" xfId="2" applyFont="1" applyFill="1"/>
    <xf numFmtId="0" fontId="3" fillId="0" borderId="0" xfId="0" applyFont="1" applyFill="1"/>
    <xf numFmtId="0" fontId="2" fillId="2" borderId="0" xfId="2" applyFont="1" applyFill="1"/>
    <xf numFmtId="0" fontId="2" fillId="2" borderId="0" xfId="2" applyFont="1" applyFill="1" applyAlignment="1">
      <alignment horizontal="left"/>
    </xf>
    <xf numFmtId="0" fontId="2" fillId="2" borderId="0" xfId="2" applyFont="1" applyFill="1" applyAlignment="1">
      <alignment horizontal="right"/>
    </xf>
    <xf numFmtId="3" fontId="4" fillId="2" borderId="0" xfId="2" applyNumberFormat="1" applyFont="1" applyFill="1" applyBorder="1" applyAlignment="1">
      <alignment horizontal="left"/>
    </xf>
    <xf numFmtId="3" fontId="4" fillId="2" borderId="0" xfId="2" applyNumberFormat="1" applyFont="1" applyFill="1" applyBorder="1" applyAlignment="1">
      <alignment horizontal="right"/>
    </xf>
    <xf numFmtId="0" fontId="2" fillId="0" borderId="0" xfId="2" applyFont="1" applyFill="1" applyBorder="1"/>
    <xf numFmtId="0" fontId="3" fillId="0" borderId="0" xfId="0" applyFont="1" applyFill="1" applyBorder="1"/>
    <xf numFmtId="0" fontId="2" fillId="2" borderId="0" xfId="2" applyFont="1" applyFill="1" applyBorder="1"/>
    <xf numFmtId="0" fontId="3" fillId="2" borderId="0" xfId="0" applyFont="1" applyFill="1" applyBorder="1"/>
    <xf numFmtId="0" fontId="2" fillId="2" borderId="0" xfId="2" applyFont="1" applyFill="1" applyBorder="1" applyAlignment="1">
      <alignment horizontal="left"/>
    </xf>
    <xf numFmtId="164" fontId="2" fillId="2" borderId="0" xfId="3" applyNumberFormat="1" applyFont="1" applyFill="1" applyBorder="1" applyAlignment="1"/>
    <xf numFmtId="164" fontId="2" fillId="2" borderId="0" xfId="2" applyNumberFormat="1" applyFont="1" applyFill="1" applyBorder="1" applyAlignment="1"/>
    <xf numFmtId="164" fontId="3" fillId="2" borderId="0" xfId="0" applyNumberFormat="1" applyFont="1" applyFill="1" applyBorder="1" applyAlignment="1"/>
    <xf numFmtId="0" fontId="2" fillId="2" borderId="0" xfId="1" applyNumberFormat="1" applyFont="1" applyFill="1" applyBorder="1" applyAlignment="1">
      <alignment horizontal="left"/>
    </xf>
    <xf numFmtId="165" fontId="2" fillId="2" borderId="0" xfId="1" applyNumberFormat="1" applyFont="1" applyFill="1" applyBorder="1" applyAlignment="1">
      <alignment horizontal="left"/>
    </xf>
    <xf numFmtId="164" fontId="3" fillId="2" borderId="0" xfId="1" applyNumberFormat="1" applyFont="1" applyFill="1" applyBorder="1" applyAlignment="1"/>
    <xf numFmtId="164" fontId="2" fillId="2" borderId="0" xfId="1" applyNumberFormat="1" applyFont="1" applyFill="1" applyBorder="1" applyAlignment="1"/>
    <xf numFmtId="165" fontId="2" fillId="0" borderId="0" xfId="1" applyNumberFormat="1" applyFont="1" applyFill="1" applyBorder="1"/>
    <xf numFmtId="165" fontId="3" fillId="0" borderId="0" xfId="1" applyNumberFormat="1" applyFont="1" applyFill="1" applyBorder="1"/>
    <xf numFmtId="3" fontId="2" fillId="2" borderId="0" xfId="2" applyNumberFormat="1" applyFont="1" applyFill="1" applyBorder="1"/>
    <xf numFmtId="0" fontId="4" fillId="2" borderId="0" xfId="2" applyFont="1" applyFill="1" applyBorder="1" applyAlignment="1">
      <alignment horizontal="left"/>
    </xf>
    <xf numFmtId="0" fontId="4" fillId="2" borderId="0" xfId="2" applyFont="1" applyFill="1" applyBorder="1"/>
    <xf numFmtId="164" fontId="4" fillId="2" borderId="0" xfId="3" applyNumberFormat="1" applyFont="1" applyFill="1" applyBorder="1" applyAlignment="1"/>
    <xf numFmtId="0" fontId="4" fillId="0" borderId="0" xfId="2" applyFont="1" applyFill="1" applyBorder="1"/>
    <xf numFmtId="164" fontId="2" fillId="2" borderId="0" xfId="4" applyNumberFormat="1" applyFont="1" applyFill="1" applyAlignment="1"/>
    <xf numFmtId="0" fontId="2" fillId="0" borderId="0" xfId="2" applyFont="1" applyFill="1" applyBorder="1" applyAlignment="1">
      <alignment horizontal="left"/>
    </xf>
    <xf numFmtId="164" fontId="2" fillId="0" borderId="0" xfId="3" applyNumberFormat="1" applyFont="1" applyFill="1" applyBorder="1" applyAlignment="1"/>
    <xf numFmtId="164" fontId="2" fillId="0" borderId="0" xfId="2" applyNumberFormat="1" applyFont="1" applyFill="1" applyBorder="1" applyAlignment="1"/>
    <xf numFmtId="0" fontId="2" fillId="2" borderId="0" xfId="2" applyFont="1" applyFill="1" applyAlignment="1">
      <alignment horizontal="center"/>
    </xf>
  </cellXfs>
  <cellStyles count="47">
    <cellStyle name="Comma 2" xfId="5"/>
    <cellStyle name="Comma0" xfId="6"/>
    <cellStyle name="Comma0 2" xfId="7"/>
    <cellStyle name="Comma0 3" xfId="8"/>
    <cellStyle name="Comma0 4" xfId="4"/>
    <cellStyle name="Currency" xfId="1" builtinId="4"/>
    <cellStyle name="Currency 2" xfId="9"/>
    <cellStyle name="Currency 3" xfId="10"/>
    <cellStyle name="Currency 4" xfId="11"/>
    <cellStyle name="Currency0" xfId="12"/>
    <cellStyle name="Currency0 2" xfId="13"/>
    <cellStyle name="Currency0 3" xfId="14"/>
    <cellStyle name="Currency0 4" xfId="15"/>
    <cellStyle name="Date" xfId="16"/>
    <cellStyle name="Date 2" xfId="17"/>
    <cellStyle name="Date 3" xfId="18"/>
    <cellStyle name="Date 4" xfId="19"/>
    <cellStyle name="Fixed" xfId="20"/>
    <cellStyle name="Fixed 2" xfId="21"/>
    <cellStyle name="Fixed 3" xfId="22"/>
    <cellStyle name="Fixed 4" xfId="23"/>
    <cellStyle name="Heading 1 2" xfId="24"/>
    <cellStyle name="Heading 1 3" xfId="25"/>
    <cellStyle name="Heading 1 4" xfId="26"/>
    <cellStyle name="Heading 1 5" xfId="27"/>
    <cellStyle name="Heading 1 6" xfId="28"/>
    <cellStyle name="Heading 2 2" xfId="29"/>
    <cellStyle name="Heading 2 3" xfId="30"/>
    <cellStyle name="Heading 2 4" xfId="31"/>
    <cellStyle name="Heading 2 5" xfId="32"/>
    <cellStyle name="Heading 2 6" xfId="33"/>
    <cellStyle name="Normal" xfId="0" builtinId="0"/>
    <cellStyle name="Normal 2" xfId="34"/>
    <cellStyle name="Normal 3" xfId="35"/>
    <cellStyle name="Normal 4" xfId="36"/>
    <cellStyle name="Normal 5" xfId="2"/>
    <cellStyle name="Normal_A" xfId="3"/>
    <cellStyle name="PSChar" xfId="37"/>
    <cellStyle name="PSDate" xfId="38"/>
    <cellStyle name="PSDec" xfId="39"/>
    <cellStyle name="PSHeading" xfId="40"/>
    <cellStyle name="PSInt" xfId="41"/>
    <cellStyle name="PSSpacer" xfId="42"/>
    <cellStyle name="Total 2" xfId="43"/>
    <cellStyle name="Total 3" xfId="44"/>
    <cellStyle name="Total 4" xfId="45"/>
    <cellStyle name="Total 5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3"/>
  <sheetViews>
    <sheetView tabSelected="1" zoomScale="80" zoomScaleNormal="80" workbookViewId="0">
      <selection activeCell="K15" sqref="K15"/>
    </sheetView>
  </sheetViews>
  <sheetFormatPr defaultColWidth="8.85546875" defaultRowHeight="12.75" x14ac:dyDescent="0.2"/>
  <cols>
    <col min="1" max="1" width="8.85546875" style="2"/>
    <col min="2" max="2" width="13.7109375" style="2" customWidth="1"/>
    <col min="3" max="3" width="12.140625" style="2" bestFit="1" customWidth="1"/>
    <col min="4" max="4" width="13.42578125" style="2" customWidth="1"/>
    <col min="5" max="5" width="13.5703125" style="2" customWidth="1"/>
    <col min="6" max="6" width="12.7109375" style="2" customWidth="1"/>
    <col min="7" max="7" width="8.7109375" style="2" bestFit="1" customWidth="1"/>
    <col min="8" max="8" width="11.28515625" style="2" customWidth="1"/>
    <col min="9" max="9" width="14" style="2" customWidth="1"/>
    <col min="10" max="10" width="12.7109375" style="2" customWidth="1"/>
    <col min="11" max="12" width="14.7109375" style="2" customWidth="1"/>
    <col min="13" max="16384" width="8.85546875" style="2"/>
  </cols>
  <sheetData>
    <row r="1" spans="1:13" ht="13.15" x14ac:dyDescent="0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1"/>
    </row>
    <row r="2" spans="1:13" ht="13.15" x14ac:dyDescent="0.25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1"/>
    </row>
    <row r="3" spans="1:13" ht="13.15" x14ac:dyDescent="0.25">
      <c r="A3" s="31" t="s">
        <v>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1"/>
    </row>
    <row r="4" spans="1:13" ht="13.15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1"/>
    </row>
    <row r="5" spans="1:13" ht="13.15" x14ac:dyDescent="0.25">
      <c r="A5" s="4" t="s">
        <v>3</v>
      </c>
      <c r="B5" s="4"/>
      <c r="C5" s="5"/>
      <c r="D5" s="5"/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5" t="s">
        <v>10</v>
      </c>
      <c r="L5" s="5"/>
      <c r="M5" s="1"/>
    </row>
    <row r="6" spans="1:13" s="9" customFormat="1" ht="13.15" x14ac:dyDescent="0.25">
      <c r="A6" s="6" t="s">
        <v>11</v>
      </c>
      <c r="B6" s="6" t="s">
        <v>12</v>
      </c>
      <c r="C6" s="7" t="s">
        <v>13</v>
      </c>
      <c r="D6" s="7" t="s">
        <v>14</v>
      </c>
      <c r="E6" s="7" t="s">
        <v>15</v>
      </c>
      <c r="F6" s="7" t="s">
        <v>16</v>
      </c>
      <c r="G6" s="7" t="s">
        <v>17</v>
      </c>
      <c r="H6" s="7" t="s">
        <v>15</v>
      </c>
      <c r="I6" s="7" t="s">
        <v>18</v>
      </c>
      <c r="J6" s="7" t="s">
        <v>19</v>
      </c>
      <c r="K6" s="7" t="s">
        <v>20</v>
      </c>
      <c r="L6" s="7" t="s">
        <v>21</v>
      </c>
      <c r="M6" s="8"/>
    </row>
    <row r="7" spans="1:13" s="9" customFormat="1" ht="13.15" x14ac:dyDescent="0.25">
      <c r="A7" s="10" t="s">
        <v>22</v>
      </c>
      <c r="B7" s="10" t="s">
        <v>22</v>
      </c>
      <c r="C7" s="10" t="s">
        <v>22</v>
      </c>
      <c r="D7" s="10" t="s">
        <v>22</v>
      </c>
      <c r="E7" s="10" t="s">
        <v>22</v>
      </c>
      <c r="F7" s="10" t="s">
        <v>22</v>
      </c>
      <c r="G7" s="10" t="s">
        <v>22</v>
      </c>
      <c r="H7" s="10" t="s">
        <v>22</v>
      </c>
      <c r="I7" s="10" t="s">
        <v>22</v>
      </c>
      <c r="J7" s="10" t="s">
        <v>22</v>
      </c>
      <c r="K7" s="10" t="s">
        <v>22</v>
      </c>
      <c r="L7" s="11"/>
      <c r="M7" s="8"/>
    </row>
    <row r="8" spans="1:13" s="9" customFormat="1" ht="13.15" x14ac:dyDescent="0.25">
      <c r="A8" s="12">
        <v>503</v>
      </c>
      <c r="B8" s="10" t="s">
        <v>23</v>
      </c>
      <c r="C8" s="13">
        <v>12627599</v>
      </c>
      <c r="D8" s="13">
        <v>3716114</v>
      </c>
      <c r="E8" s="13">
        <v>2803697</v>
      </c>
      <c r="F8" s="13">
        <v>775183</v>
      </c>
      <c r="G8" s="13">
        <v>0</v>
      </c>
      <c r="H8" s="13">
        <v>0</v>
      </c>
      <c r="I8" s="13">
        <f>1200+4119216</f>
        <v>4120416</v>
      </c>
      <c r="J8" s="13">
        <v>5658591</v>
      </c>
      <c r="K8" s="13">
        <v>3786630</v>
      </c>
      <c r="L8" s="14">
        <f>SUM(C8:K8)</f>
        <v>33488230</v>
      </c>
      <c r="M8" s="8"/>
    </row>
    <row r="9" spans="1:13" s="9" customFormat="1" ht="13.15" x14ac:dyDescent="0.25">
      <c r="A9" s="12">
        <v>508</v>
      </c>
      <c r="B9" s="10" t="s">
        <v>24</v>
      </c>
      <c r="C9" s="13">
        <v>98684921</v>
      </c>
      <c r="D9" s="13">
        <v>18808459</v>
      </c>
      <c r="E9" s="13">
        <v>36089009</v>
      </c>
      <c r="F9" s="13">
        <v>416748</v>
      </c>
      <c r="G9" s="13">
        <v>1100</v>
      </c>
      <c r="H9" s="13">
        <v>7757626</v>
      </c>
      <c r="I9" s="13">
        <f>13252651+30864319</f>
        <v>44116970</v>
      </c>
      <c r="J9" s="13">
        <v>77932110</v>
      </c>
      <c r="K9" s="13">
        <v>6685210</v>
      </c>
      <c r="L9" s="14">
        <f t="shared" ref="L9:L46" si="0">SUM(C9:K9)</f>
        <v>290492153</v>
      </c>
      <c r="M9" s="8"/>
    </row>
    <row r="10" spans="1:13" s="9" customFormat="1" ht="13.15" x14ac:dyDescent="0.25">
      <c r="A10" s="12">
        <v>507</v>
      </c>
      <c r="B10" s="10" t="s">
        <v>25</v>
      </c>
      <c r="C10" s="13">
        <v>7427829</v>
      </c>
      <c r="D10" s="13">
        <v>1091578</v>
      </c>
      <c r="E10" s="13">
        <v>1612299</v>
      </c>
      <c r="F10" s="13">
        <v>316282</v>
      </c>
      <c r="G10" s="13">
        <v>0</v>
      </c>
      <c r="H10" s="13">
        <v>0</v>
      </c>
      <c r="I10" s="13">
        <v>2176308</v>
      </c>
      <c r="J10" s="13">
        <v>2795950</v>
      </c>
      <c r="K10" s="13">
        <v>0</v>
      </c>
      <c r="L10" s="14">
        <f t="shared" si="0"/>
        <v>15420246</v>
      </c>
      <c r="M10" s="8"/>
    </row>
    <row r="11" spans="1:13" s="9" customFormat="1" ht="13.15" x14ac:dyDescent="0.25">
      <c r="A11" s="12">
        <v>502</v>
      </c>
      <c r="B11" s="10" t="s">
        <v>26</v>
      </c>
      <c r="C11" s="13">
        <v>74404447</v>
      </c>
      <c r="D11" s="13">
        <v>8550126</v>
      </c>
      <c r="E11" s="13">
        <v>15105075</v>
      </c>
      <c r="F11" s="13">
        <v>1500705</v>
      </c>
      <c r="G11" s="13">
        <v>0</v>
      </c>
      <c r="H11" s="13">
        <v>0</v>
      </c>
      <c r="I11" s="13">
        <v>15989344</v>
      </c>
      <c r="J11" s="13">
        <v>18218343</v>
      </c>
      <c r="K11" s="13">
        <v>10478753</v>
      </c>
      <c r="L11" s="14">
        <f t="shared" si="0"/>
        <v>144246793</v>
      </c>
      <c r="M11" s="8"/>
    </row>
    <row r="12" spans="1:13" s="9" customFormat="1" ht="13.15" x14ac:dyDescent="0.25">
      <c r="A12" s="12">
        <v>509</v>
      </c>
      <c r="B12" s="10" t="s">
        <v>27</v>
      </c>
      <c r="C12" s="13">
        <v>30421647</v>
      </c>
      <c r="D12" s="13">
        <v>8057016</v>
      </c>
      <c r="E12" s="13">
        <v>5561372</v>
      </c>
      <c r="F12" s="13">
        <v>250934</v>
      </c>
      <c r="G12" s="13">
        <v>0</v>
      </c>
      <c r="H12" s="13">
        <v>0</v>
      </c>
      <c r="I12" s="13">
        <v>8662727</v>
      </c>
      <c r="J12" s="13">
        <v>16320536</v>
      </c>
      <c r="K12" s="13">
        <v>68681</v>
      </c>
      <c r="L12" s="14">
        <f t="shared" si="0"/>
        <v>69342913</v>
      </c>
      <c r="M12" s="8"/>
    </row>
    <row r="13" spans="1:13" s="9" customFormat="1" ht="13.15" x14ac:dyDescent="0.25">
      <c r="A13" s="12">
        <v>512</v>
      </c>
      <c r="B13" s="10" t="s">
        <v>28</v>
      </c>
      <c r="C13" s="13">
        <v>36976552</v>
      </c>
      <c r="D13" s="13">
        <v>8802775</v>
      </c>
      <c r="E13" s="13">
        <v>11699404</v>
      </c>
      <c r="F13" s="13">
        <v>116764</v>
      </c>
      <c r="G13" s="13">
        <v>0</v>
      </c>
      <c r="H13" s="13">
        <v>0</v>
      </c>
      <c r="I13" s="13">
        <v>13046165</v>
      </c>
      <c r="J13" s="13">
        <v>27403427</v>
      </c>
      <c r="K13" s="13">
        <v>5795360</v>
      </c>
      <c r="L13" s="14">
        <f t="shared" si="0"/>
        <v>103840447</v>
      </c>
      <c r="M13" s="8"/>
    </row>
    <row r="14" spans="1:13" s="9" customFormat="1" ht="13.15" x14ac:dyDescent="0.25">
      <c r="A14" s="12">
        <v>540</v>
      </c>
      <c r="B14" s="10" t="s">
        <v>29</v>
      </c>
      <c r="C14" s="13">
        <v>12444316</v>
      </c>
      <c r="D14" s="13">
        <v>1018314</v>
      </c>
      <c r="E14" s="13">
        <v>2595751</v>
      </c>
      <c r="F14" s="13">
        <v>3034344</v>
      </c>
      <c r="G14" s="13">
        <v>0</v>
      </c>
      <c r="H14" s="13">
        <v>0</v>
      </c>
      <c r="I14" s="13">
        <v>2451929</v>
      </c>
      <c r="J14" s="13">
        <v>5664306</v>
      </c>
      <c r="K14" s="13">
        <v>2916605</v>
      </c>
      <c r="L14" s="14">
        <f t="shared" si="0"/>
        <v>30125565</v>
      </c>
      <c r="M14" s="8"/>
    </row>
    <row r="15" spans="1:13" s="9" customFormat="1" ht="13.15" x14ac:dyDescent="0.25">
      <c r="A15" s="12">
        <v>519</v>
      </c>
      <c r="B15" s="10" t="s">
        <v>30</v>
      </c>
      <c r="C15" s="13">
        <v>6870209</v>
      </c>
      <c r="D15" s="13">
        <v>775720</v>
      </c>
      <c r="E15" s="13">
        <v>1228208</v>
      </c>
      <c r="F15" s="13">
        <v>491000</v>
      </c>
      <c r="G15" s="13">
        <v>0</v>
      </c>
      <c r="H15" s="13">
        <v>0</v>
      </c>
      <c r="I15" s="13">
        <v>1372862</v>
      </c>
      <c r="J15" s="13">
        <v>2870386</v>
      </c>
      <c r="K15" s="13">
        <v>403417</v>
      </c>
      <c r="L15" s="14">
        <f t="shared" si="0"/>
        <v>14011802</v>
      </c>
      <c r="M15" s="8"/>
    </row>
    <row r="16" spans="1:13" s="9" customFormat="1" ht="13.15" x14ac:dyDescent="0.25">
      <c r="A16" s="12">
        <v>514</v>
      </c>
      <c r="B16" s="10" t="s">
        <v>31</v>
      </c>
      <c r="C16" s="13">
        <v>25135348</v>
      </c>
      <c r="D16" s="13">
        <v>2728163</v>
      </c>
      <c r="E16" s="13">
        <v>2510378</v>
      </c>
      <c r="F16" s="13">
        <v>358943</v>
      </c>
      <c r="G16" s="13">
        <v>0</v>
      </c>
      <c r="H16" s="13">
        <v>0</v>
      </c>
      <c r="I16" s="13">
        <f>29831+7719355</f>
        <v>7749186</v>
      </c>
      <c r="J16" s="13">
        <v>30014814</v>
      </c>
      <c r="K16" s="13">
        <v>0</v>
      </c>
      <c r="L16" s="14">
        <f t="shared" si="0"/>
        <v>68496832</v>
      </c>
      <c r="M16" s="8"/>
    </row>
    <row r="17" spans="1:13" s="9" customFormat="1" ht="13.15" x14ac:dyDescent="0.25">
      <c r="A17" s="12">
        <v>529</v>
      </c>
      <c r="B17" s="10" t="s">
        <v>32</v>
      </c>
      <c r="C17" s="13">
        <v>12430403</v>
      </c>
      <c r="D17" s="13">
        <v>463780</v>
      </c>
      <c r="E17" s="13">
        <v>1870396</v>
      </c>
      <c r="F17" s="13">
        <v>35449</v>
      </c>
      <c r="G17" s="13">
        <v>0</v>
      </c>
      <c r="H17" s="13">
        <v>0</v>
      </c>
      <c r="I17" s="13">
        <f>70001+2834780</f>
        <v>2904781</v>
      </c>
      <c r="J17" s="13">
        <v>5371142</v>
      </c>
      <c r="K17" s="13">
        <v>7031233</v>
      </c>
      <c r="L17" s="14">
        <f t="shared" si="0"/>
        <v>30107184</v>
      </c>
      <c r="M17" s="8"/>
    </row>
    <row r="18" spans="1:13" s="9" customFormat="1" ht="13.15" x14ac:dyDescent="0.25">
      <c r="A18" s="12">
        <v>513</v>
      </c>
      <c r="B18" s="10" t="s">
        <v>33</v>
      </c>
      <c r="C18" s="13">
        <v>10917168</v>
      </c>
      <c r="D18" s="13">
        <v>1360663</v>
      </c>
      <c r="E18" s="13">
        <v>1644357</v>
      </c>
      <c r="F18" s="13">
        <v>710002</v>
      </c>
      <c r="G18" s="13">
        <v>0</v>
      </c>
      <c r="H18" s="13">
        <v>0</v>
      </c>
      <c r="I18" s="13">
        <v>2315772</v>
      </c>
      <c r="J18" s="13">
        <v>3469156</v>
      </c>
      <c r="K18" s="13">
        <v>488678</v>
      </c>
      <c r="L18" s="14">
        <f t="shared" si="0"/>
        <v>20905796</v>
      </c>
      <c r="M18" s="8"/>
    </row>
    <row r="19" spans="1:13" s="9" customFormat="1" ht="13.15" x14ac:dyDescent="0.25">
      <c r="A19" s="12">
        <v>525</v>
      </c>
      <c r="B19" s="10" t="s">
        <v>34</v>
      </c>
      <c r="C19" s="13">
        <v>39336755</v>
      </c>
      <c r="D19" s="13">
        <v>3470869</v>
      </c>
      <c r="E19" s="13">
        <v>6835943</v>
      </c>
      <c r="F19" s="13">
        <v>0</v>
      </c>
      <c r="G19" s="13">
        <v>0</v>
      </c>
      <c r="H19" s="13">
        <v>0</v>
      </c>
      <c r="I19" s="13">
        <v>11627952</v>
      </c>
      <c r="J19" s="13">
        <v>7170183</v>
      </c>
      <c r="K19" s="13">
        <v>3016544</v>
      </c>
      <c r="L19" s="14">
        <f t="shared" si="0"/>
        <v>71458246</v>
      </c>
      <c r="M19" s="8"/>
    </row>
    <row r="20" spans="1:13" s="9" customFormat="1" ht="13.15" x14ac:dyDescent="0.25">
      <c r="A20" s="12">
        <v>520</v>
      </c>
      <c r="B20" s="10" t="s">
        <v>35</v>
      </c>
      <c r="C20" s="13">
        <v>9305850</v>
      </c>
      <c r="D20" s="13">
        <v>1509178</v>
      </c>
      <c r="E20" s="13">
        <v>1733296</v>
      </c>
      <c r="F20" s="13">
        <v>749727</v>
      </c>
      <c r="G20" s="13">
        <v>0</v>
      </c>
      <c r="H20" s="13">
        <v>0</v>
      </c>
      <c r="I20" s="13">
        <v>2861959</v>
      </c>
      <c r="J20" s="13">
        <v>6785842</v>
      </c>
      <c r="K20" s="13">
        <v>7009</v>
      </c>
      <c r="L20" s="14">
        <f t="shared" si="0"/>
        <v>22952861</v>
      </c>
      <c r="M20" s="8"/>
    </row>
    <row r="21" spans="1:13" s="9" customFormat="1" ht="13.15" x14ac:dyDescent="0.25">
      <c r="A21" s="12">
        <v>501</v>
      </c>
      <c r="B21" s="10" t="s">
        <v>36</v>
      </c>
      <c r="C21" s="13">
        <v>10802319</v>
      </c>
      <c r="D21" s="13">
        <v>2671248</v>
      </c>
      <c r="E21" s="13">
        <v>1635577</v>
      </c>
      <c r="F21" s="13">
        <v>188884</v>
      </c>
      <c r="G21" s="13">
        <v>0</v>
      </c>
      <c r="H21" s="13">
        <v>0</v>
      </c>
      <c r="I21" s="13">
        <v>2174989</v>
      </c>
      <c r="J21" s="13">
        <v>2629849</v>
      </c>
      <c r="K21" s="13">
        <v>6409643</v>
      </c>
      <c r="L21" s="14">
        <f t="shared" si="0"/>
        <v>26512509</v>
      </c>
      <c r="M21" s="8"/>
    </row>
    <row r="22" spans="1:13" s="9" customFormat="1" ht="13.15" x14ac:dyDescent="0.25">
      <c r="A22" s="12">
        <v>523</v>
      </c>
      <c r="B22" s="10" t="s">
        <v>37</v>
      </c>
      <c r="C22" s="13">
        <v>8285449</v>
      </c>
      <c r="D22" s="13">
        <v>2461647</v>
      </c>
      <c r="E22" s="13">
        <v>1975345</v>
      </c>
      <c r="F22" s="13">
        <v>746322</v>
      </c>
      <c r="G22" s="13">
        <v>0</v>
      </c>
      <c r="H22" s="13">
        <v>0</v>
      </c>
      <c r="I22" s="13">
        <v>3346095</v>
      </c>
      <c r="J22" s="13">
        <v>4652861</v>
      </c>
      <c r="K22" s="13">
        <v>0</v>
      </c>
      <c r="L22" s="14">
        <f t="shared" si="0"/>
        <v>21467719</v>
      </c>
      <c r="M22" s="8"/>
    </row>
    <row r="23" spans="1:13" s="9" customFormat="1" ht="13.15" x14ac:dyDescent="0.25">
      <c r="A23" s="12">
        <v>532</v>
      </c>
      <c r="B23" s="10" t="s">
        <v>38</v>
      </c>
      <c r="C23" s="13">
        <v>39048681</v>
      </c>
      <c r="D23" s="13">
        <v>3684576</v>
      </c>
      <c r="E23" s="13">
        <v>7207454</v>
      </c>
      <c r="F23" s="13">
        <v>1496098</v>
      </c>
      <c r="G23" s="13">
        <v>0</v>
      </c>
      <c r="H23" s="13">
        <v>0</v>
      </c>
      <c r="I23" s="13">
        <v>7944993</v>
      </c>
      <c r="J23" s="13">
        <v>29793472</v>
      </c>
      <c r="K23" s="13">
        <v>178671</v>
      </c>
      <c r="L23" s="14">
        <f t="shared" si="0"/>
        <v>89353945</v>
      </c>
      <c r="M23" s="8"/>
    </row>
    <row r="24" spans="1:13" s="9" customFormat="1" ht="13.15" x14ac:dyDescent="0.25">
      <c r="A24" s="12">
        <v>517</v>
      </c>
      <c r="B24" s="10" t="s">
        <v>39</v>
      </c>
      <c r="C24" s="13">
        <v>20992002</v>
      </c>
      <c r="D24" s="13">
        <v>1719476</v>
      </c>
      <c r="E24" s="13">
        <v>2848817</v>
      </c>
      <c r="F24" s="13">
        <v>1068531</v>
      </c>
      <c r="G24" s="13">
        <v>0</v>
      </c>
      <c r="H24" s="13">
        <v>0</v>
      </c>
      <c r="I24" s="13">
        <v>4078459</v>
      </c>
      <c r="J24" s="13">
        <v>11668432</v>
      </c>
      <c r="K24" s="13">
        <v>588356</v>
      </c>
      <c r="L24" s="14">
        <f t="shared" si="0"/>
        <v>42964073</v>
      </c>
      <c r="M24" s="8"/>
    </row>
    <row r="25" spans="1:13" s="9" customFormat="1" ht="13.15" x14ac:dyDescent="0.25">
      <c r="A25" s="12">
        <v>536</v>
      </c>
      <c r="B25" s="10" t="s">
        <v>40</v>
      </c>
      <c r="C25" s="13">
        <v>12766580</v>
      </c>
      <c r="D25" s="13">
        <v>2535306</v>
      </c>
      <c r="E25" s="13">
        <v>2388924</v>
      </c>
      <c r="F25" s="13">
        <v>26425</v>
      </c>
      <c r="G25" s="13">
        <v>0</v>
      </c>
      <c r="H25" s="13">
        <v>0</v>
      </c>
      <c r="I25" s="13">
        <v>5768421</v>
      </c>
      <c r="J25" s="13">
        <v>5130075</v>
      </c>
      <c r="K25" s="13">
        <v>254450</v>
      </c>
      <c r="L25" s="14">
        <f t="shared" si="0"/>
        <v>28870181</v>
      </c>
      <c r="M25" s="8"/>
    </row>
    <row r="26" spans="1:13" s="9" customFormat="1" ht="13.15" x14ac:dyDescent="0.25">
      <c r="A26" s="12">
        <v>526</v>
      </c>
      <c r="B26" s="10" t="s">
        <v>41</v>
      </c>
      <c r="C26" s="13">
        <v>18216918</v>
      </c>
      <c r="D26" s="13">
        <v>3811673</v>
      </c>
      <c r="E26" s="13">
        <v>2445218</v>
      </c>
      <c r="F26" s="13">
        <v>229955</v>
      </c>
      <c r="G26" s="13">
        <v>0</v>
      </c>
      <c r="H26" s="15">
        <v>636151</v>
      </c>
      <c r="I26" s="13">
        <v>4359522</v>
      </c>
      <c r="J26" s="13">
        <v>7990337</v>
      </c>
      <c r="K26" s="13">
        <v>782886</v>
      </c>
      <c r="L26" s="14">
        <f t="shared" si="0"/>
        <v>38472660</v>
      </c>
      <c r="M26" s="8"/>
    </row>
    <row r="27" spans="1:13" s="9" customFormat="1" ht="13.15" x14ac:dyDescent="0.25">
      <c r="A27" s="28">
        <v>530</v>
      </c>
      <c r="B27" s="8" t="s">
        <v>42</v>
      </c>
      <c r="C27" s="29">
        <v>11307320</v>
      </c>
      <c r="D27" s="29">
        <v>1993656</v>
      </c>
      <c r="E27" s="29">
        <v>2901652</v>
      </c>
      <c r="F27" s="29">
        <v>1072814</v>
      </c>
      <c r="G27" s="29">
        <v>0</v>
      </c>
      <c r="H27" s="29">
        <v>0</v>
      </c>
      <c r="I27" s="29">
        <v>3078955</v>
      </c>
      <c r="J27" s="29">
        <v>5198361</v>
      </c>
      <c r="K27" s="29">
        <v>3476728</v>
      </c>
      <c r="L27" s="30">
        <f t="shared" si="0"/>
        <v>29029486</v>
      </c>
      <c r="M27" s="8"/>
    </row>
    <row r="28" spans="1:13" s="9" customFormat="1" ht="13.15" x14ac:dyDescent="0.25">
      <c r="A28" s="12">
        <v>528</v>
      </c>
      <c r="B28" s="10" t="s">
        <v>43</v>
      </c>
      <c r="C28" s="13">
        <v>17060122</v>
      </c>
      <c r="D28" s="13">
        <v>2555375</v>
      </c>
      <c r="E28" s="13">
        <v>3905501</v>
      </c>
      <c r="F28" s="13">
        <v>1130076</v>
      </c>
      <c r="G28" s="13">
        <v>0</v>
      </c>
      <c r="H28" s="13">
        <v>0</v>
      </c>
      <c r="I28" s="13">
        <v>5059948</v>
      </c>
      <c r="J28" s="13">
        <v>12914521</v>
      </c>
      <c r="K28" s="13">
        <v>0</v>
      </c>
      <c r="L28" s="14">
        <f t="shared" si="0"/>
        <v>42625543</v>
      </c>
      <c r="M28" s="8"/>
    </row>
    <row r="29" spans="1:13" s="9" customFormat="1" ht="13.15" x14ac:dyDescent="0.25">
      <c r="A29" s="12">
        <v>524</v>
      </c>
      <c r="B29" s="10" t="s">
        <v>44</v>
      </c>
      <c r="C29" s="13">
        <v>32690136</v>
      </c>
      <c r="D29" s="13">
        <v>6078605</v>
      </c>
      <c r="E29" s="13">
        <v>8070163</v>
      </c>
      <c r="F29" s="13">
        <v>33555</v>
      </c>
      <c r="G29" s="13">
        <v>0</v>
      </c>
      <c r="H29" s="13">
        <v>0</v>
      </c>
      <c r="I29" s="13">
        <v>12116470</v>
      </c>
      <c r="J29" s="13">
        <v>17127385</v>
      </c>
      <c r="K29" s="13">
        <v>7791717</v>
      </c>
      <c r="L29" s="14">
        <f t="shared" si="0"/>
        <v>83908031</v>
      </c>
      <c r="M29" s="8"/>
    </row>
    <row r="30" spans="1:13" s="9" customFormat="1" ht="13.15" x14ac:dyDescent="0.25">
      <c r="A30" s="12">
        <v>527</v>
      </c>
      <c r="B30" s="10" t="s">
        <v>45</v>
      </c>
      <c r="C30" s="13">
        <v>8934551</v>
      </c>
      <c r="D30" s="13">
        <v>2106433</v>
      </c>
      <c r="E30" s="13">
        <v>1806760</v>
      </c>
      <c r="F30" s="13">
        <v>226682</v>
      </c>
      <c r="G30" s="13">
        <v>0</v>
      </c>
      <c r="H30" s="13">
        <v>673549</v>
      </c>
      <c r="I30" s="13">
        <v>3140027</v>
      </c>
      <c r="J30" s="13">
        <v>4992186</v>
      </c>
      <c r="K30" s="13">
        <v>1315994</v>
      </c>
      <c r="L30" s="14">
        <f t="shared" si="0"/>
        <v>23196182</v>
      </c>
      <c r="M30" s="8"/>
    </row>
    <row r="31" spans="1:13" s="9" customFormat="1" ht="13.15" x14ac:dyDescent="0.25">
      <c r="A31" s="12">
        <v>535</v>
      </c>
      <c r="B31" s="10" t="s">
        <v>46</v>
      </c>
      <c r="C31" s="13">
        <v>34209033</v>
      </c>
      <c r="D31" s="13">
        <v>8964025</v>
      </c>
      <c r="E31" s="13">
        <v>6581254</v>
      </c>
      <c r="F31" s="13">
        <v>512675</v>
      </c>
      <c r="G31" s="13">
        <v>0</v>
      </c>
      <c r="H31" s="13">
        <v>0</v>
      </c>
      <c r="I31" s="13">
        <v>8081374</v>
      </c>
      <c r="J31" s="13">
        <v>972799</v>
      </c>
      <c r="K31" s="13">
        <v>86383</v>
      </c>
      <c r="L31" s="14">
        <f t="shared" si="0"/>
        <v>59407543</v>
      </c>
      <c r="M31" s="8"/>
    </row>
    <row r="32" spans="1:13" s="9" customFormat="1" ht="13.15" x14ac:dyDescent="0.25">
      <c r="A32" s="12">
        <v>505</v>
      </c>
      <c r="B32" s="10" t="s">
        <v>47</v>
      </c>
      <c r="C32" s="13">
        <v>27430663</v>
      </c>
      <c r="D32" s="13">
        <v>4978341</v>
      </c>
      <c r="E32" s="13">
        <v>5002026</v>
      </c>
      <c r="F32" s="13">
        <v>837915</v>
      </c>
      <c r="G32" s="13">
        <v>0</v>
      </c>
      <c r="H32" s="13">
        <v>0</v>
      </c>
      <c r="I32" s="13">
        <v>5541155</v>
      </c>
      <c r="J32" s="13">
        <v>12265099</v>
      </c>
      <c r="K32" s="13">
        <v>0</v>
      </c>
      <c r="L32" s="14">
        <f t="shared" si="0"/>
        <v>56055199</v>
      </c>
      <c r="M32" s="8"/>
    </row>
    <row r="33" spans="1:13" s="9" customFormat="1" ht="13.15" x14ac:dyDescent="0.25">
      <c r="A33" s="12">
        <v>515</v>
      </c>
      <c r="B33" s="10" t="s">
        <v>48</v>
      </c>
      <c r="C33" s="13">
        <v>10476375</v>
      </c>
      <c r="D33" s="13">
        <v>1379682</v>
      </c>
      <c r="E33" s="13">
        <v>3585542</v>
      </c>
      <c r="F33" s="13">
        <v>682327</v>
      </c>
      <c r="G33" s="13">
        <v>0</v>
      </c>
      <c r="H33" s="13">
        <v>611216</v>
      </c>
      <c r="I33" s="13">
        <v>3490396</v>
      </c>
      <c r="J33" s="13">
        <v>7249623</v>
      </c>
      <c r="K33" s="13">
        <v>0</v>
      </c>
      <c r="L33" s="14">
        <f t="shared" si="0"/>
        <v>27475161</v>
      </c>
      <c r="M33" s="8"/>
    </row>
    <row r="34" spans="1:13" s="9" customFormat="1" ht="13.15" x14ac:dyDescent="0.25">
      <c r="A34" s="12">
        <v>521</v>
      </c>
      <c r="B34" s="10" t="s">
        <v>49</v>
      </c>
      <c r="C34" s="13">
        <v>7083641</v>
      </c>
      <c r="D34" s="13">
        <v>512947</v>
      </c>
      <c r="E34" s="13">
        <v>1003813</v>
      </c>
      <c r="F34" s="13">
        <v>163141</v>
      </c>
      <c r="G34" s="13">
        <v>0</v>
      </c>
      <c r="H34" s="13">
        <v>0</v>
      </c>
      <c r="I34" s="13">
        <v>2551084</v>
      </c>
      <c r="J34" s="13">
        <v>3485876</v>
      </c>
      <c r="K34" s="13">
        <v>3480317</v>
      </c>
      <c r="L34" s="14">
        <f t="shared" si="0"/>
        <v>18280819</v>
      </c>
      <c r="M34" s="8"/>
    </row>
    <row r="35" spans="1:13" s="21" customFormat="1" ht="13.15" x14ac:dyDescent="0.25">
      <c r="A35" s="16">
        <v>537</v>
      </c>
      <c r="B35" s="17" t="s">
        <v>50</v>
      </c>
      <c r="C35" s="18">
        <v>7899376</v>
      </c>
      <c r="D35" s="18">
        <v>970111</v>
      </c>
      <c r="E35" s="18">
        <v>5106</v>
      </c>
      <c r="F35" s="18">
        <v>1395191</v>
      </c>
      <c r="G35" s="18">
        <v>0</v>
      </c>
      <c r="H35" s="18">
        <v>0</v>
      </c>
      <c r="I35" s="18">
        <v>2086450</v>
      </c>
      <c r="J35" s="18">
        <v>0</v>
      </c>
      <c r="K35" s="18">
        <v>0</v>
      </c>
      <c r="L35" s="19">
        <f>SUM(C35:K35)</f>
        <v>12356234</v>
      </c>
      <c r="M35" s="20"/>
    </row>
    <row r="36" spans="1:13" s="9" customFormat="1" ht="13.15" x14ac:dyDescent="0.25">
      <c r="A36" s="12">
        <v>511</v>
      </c>
      <c r="B36" s="10" t="s">
        <v>51</v>
      </c>
      <c r="C36" s="13">
        <v>18621449</v>
      </c>
      <c r="D36" s="13">
        <v>3296941</v>
      </c>
      <c r="E36" s="13">
        <v>3232979</v>
      </c>
      <c r="F36" s="13">
        <v>1070314</v>
      </c>
      <c r="G36" s="13">
        <v>0</v>
      </c>
      <c r="H36" s="13">
        <v>99015</v>
      </c>
      <c r="I36" s="13">
        <v>5523330</v>
      </c>
      <c r="J36" s="13">
        <v>6732817</v>
      </c>
      <c r="K36" s="13">
        <v>11925</v>
      </c>
      <c r="L36" s="14">
        <f>SUM(C36:K36)</f>
        <v>38588770</v>
      </c>
      <c r="M36" s="8"/>
    </row>
    <row r="37" spans="1:13" s="9" customFormat="1" x14ac:dyDescent="0.2">
      <c r="A37" s="12">
        <v>518</v>
      </c>
      <c r="B37" s="22" t="s">
        <v>52</v>
      </c>
      <c r="C37" s="13">
        <v>5835208</v>
      </c>
      <c r="D37" s="13">
        <v>406679</v>
      </c>
      <c r="E37" s="13">
        <v>2198339</v>
      </c>
      <c r="F37" s="13">
        <v>150684</v>
      </c>
      <c r="G37" s="13">
        <v>0</v>
      </c>
      <c r="H37" s="13">
        <v>0</v>
      </c>
      <c r="I37" s="13">
        <v>1362580</v>
      </c>
      <c r="J37" s="13">
        <v>3307943</v>
      </c>
      <c r="K37" s="13">
        <v>138573</v>
      </c>
      <c r="L37" s="14">
        <f t="shared" si="0"/>
        <v>13400006</v>
      </c>
      <c r="M37" s="8"/>
    </row>
    <row r="38" spans="1:13" s="9" customFormat="1" x14ac:dyDescent="0.2">
      <c r="A38" s="12">
        <v>506</v>
      </c>
      <c r="B38" s="10" t="s">
        <v>53</v>
      </c>
      <c r="C38" s="13">
        <v>4605886</v>
      </c>
      <c r="D38" s="13">
        <v>1296565</v>
      </c>
      <c r="E38" s="13">
        <v>1248876</v>
      </c>
      <c r="F38" s="13">
        <v>326755</v>
      </c>
      <c r="G38" s="13">
        <v>0</v>
      </c>
      <c r="H38" s="13">
        <v>0</v>
      </c>
      <c r="I38" s="13">
        <v>1341066</v>
      </c>
      <c r="J38" s="13">
        <v>2154759</v>
      </c>
      <c r="K38" s="13">
        <v>927775</v>
      </c>
      <c r="L38" s="14">
        <f t="shared" si="0"/>
        <v>11901682</v>
      </c>
      <c r="M38" s="8"/>
    </row>
    <row r="39" spans="1:13" s="9" customFormat="1" x14ac:dyDescent="0.2">
      <c r="A39" s="12">
        <v>531</v>
      </c>
      <c r="B39" s="10" t="s">
        <v>54</v>
      </c>
      <c r="C39" s="13">
        <v>5201048</v>
      </c>
      <c r="D39" s="13">
        <v>245058</v>
      </c>
      <c r="E39" s="13">
        <v>1141793</v>
      </c>
      <c r="F39" s="13">
        <v>150875</v>
      </c>
      <c r="G39" s="13">
        <v>0</v>
      </c>
      <c r="H39" s="13">
        <v>0</v>
      </c>
      <c r="I39" s="13">
        <v>1004141</v>
      </c>
      <c r="J39" s="13">
        <v>2624632</v>
      </c>
      <c r="K39" s="13">
        <v>2018955</v>
      </c>
      <c r="L39" s="14">
        <f t="shared" si="0"/>
        <v>12386502</v>
      </c>
      <c r="M39" s="8"/>
    </row>
    <row r="40" spans="1:13" s="9" customFormat="1" x14ac:dyDescent="0.2">
      <c r="A40" s="12">
        <v>510</v>
      </c>
      <c r="B40" s="10" t="s">
        <v>55</v>
      </c>
      <c r="C40" s="13">
        <v>14828655</v>
      </c>
      <c r="D40" s="13">
        <v>880795</v>
      </c>
      <c r="E40" s="13">
        <v>3131043</v>
      </c>
      <c r="F40" s="13">
        <v>1128543</v>
      </c>
      <c r="G40" s="13">
        <v>0</v>
      </c>
      <c r="H40" s="13">
        <v>67700</v>
      </c>
      <c r="I40" s="13">
        <v>5473136</v>
      </c>
      <c r="J40" s="13">
        <v>3143925</v>
      </c>
      <c r="K40" s="13">
        <v>2249238</v>
      </c>
      <c r="L40" s="14">
        <f t="shared" si="0"/>
        <v>30903035</v>
      </c>
      <c r="M40" s="8"/>
    </row>
    <row r="41" spans="1:13" s="9" customFormat="1" x14ac:dyDescent="0.2">
      <c r="A41" s="12">
        <v>533</v>
      </c>
      <c r="B41" s="10" t="s">
        <v>56</v>
      </c>
      <c r="C41" s="13">
        <v>3607226</v>
      </c>
      <c r="D41" s="13">
        <v>399523</v>
      </c>
      <c r="E41" s="13">
        <v>734883</v>
      </c>
      <c r="F41" s="13">
        <v>10077</v>
      </c>
      <c r="G41" s="13">
        <v>0</v>
      </c>
      <c r="H41" s="13">
        <v>58857</v>
      </c>
      <c r="I41" s="13">
        <v>1336474</v>
      </c>
      <c r="J41" s="13">
        <v>2672380</v>
      </c>
      <c r="K41" s="13">
        <v>1593263</v>
      </c>
      <c r="L41" s="14">
        <f t="shared" si="0"/>
        <v>10412683</v>
      </c>
      <c r="M41" s="8"/>
    </row>
    <row r="42" spans="1:13" s="9" customFormat="1" x14ac:dyDescent="0.2">
      <c r="A42" s="12">
        <v>522</v>
      </c>
      <c r="B42" s="10" t="s">
        <v>57</v>
      </c>
      <c r="C42" s="13">
        <v>28475697</v>
      </c>
      <c r="D42" s="13">
        <v>1756178</v>
      </c>
      <c r="E42" s="13">
        <v>6412433</v>
      </c>
      <c r="F42" s="13">
        <v>1275852</v>
      </c>
      <c r="G42" s="13">
        <v>0</v>
      </c>
      <c r="H42" s="13">
        <v>0</v>
      </c>
      <c r="I42" s="13">
        <v>6329653</v>
      </c>
      <c r="J42" s="13">
        <v>17343673</v>
      </c>
      <c r="K42" s="13">
        <v>2566511</v>
      </c>
      <c r="L42" s="14">
        <f t="shared" si="0"/>
        <v>64159997</v>
      </c>
      <c r="M42" s="8"/>
    </row>
    <row r="43" spans="1:13" s="9" customFormat="1" x14ac:dyDescent="0.2">
      <c r="A43" s="12">
        <v>534</v>
      </c>
      <c r="B43" s="10" t="s">
        <v>58</v>
      </c>
      <c r="C43" s="13">
        <v>3548312</v>
      </c>
      <c r="D43" s="13">
        <v>661781</v>
      </c>
      <c r="E43" s="13">
        <v>944841</v>
      </c>
      <c r="F43" s="13">
        <v>315388</v>
      </c>
      <c r="G43" s="13">
        <v>0</v>
      </c>
      <c r="H43" s="13">
        <v>0</v>
      </c>
      <c r="I43" s="13">
        <v>884268</v>
      </c>
      <c r="J43" s="13">
        <v>2786423</v>
      </c>
      <c r="K43" s="13">
        <v>410375</v>
      </c>
      <c r="L43" s="14">
        <f t="shared" si="0"/>
        <v>9551388</v>
      </c>
      <c r="M43" s="8"/>
    </row>
    <row r="44" spans="1:13" s="9" customFormat="1" x14ac:dyDescent="0.2">
      <c r="A44" s="12">
        <v>504</v>
      </c>
      <c r="B44" s="10" t="s">
        <v>59</v>
      </c>
      <c r="C44" s="13">
        <v>17824394</v>
      </c>
      <c r="D44" s="13">
        <v>4361635</v>
      </c>
      <c r="E44" s="13">
        <v>5144286</v>
      </c>
      <c r="F44" s="13">
        <v>1867704</v>
      </c>
      <c r="G44" s="13">
        <v>0</v>
      </c>
      <c r="H44" s="13">
        <v>0</v>
      </c>
      <c r="I44" s="13">
        <v>9959826</v>
      </c>
      <c r="J44" s="13">
        <v>11030524</v>
      </c>
      <c r="K44" s="13">
        <v>3159985</v>
      </c>
      <c r="L44" s="14">
        <f t="shared" si="0"/>
        <v>53348354</v>
      </c>
      <c r="M44" s="8"/>
    </row>
    <row r="45" spans="1:13" s="9" customFormat="1" x14ac:dyDescent="0.2">
      <c r="A45" s="12">
        <v>516</v>
      </c>
      <c r="B45" s="10" t="s">
        <v>60</v>
      </c>
      <c r="C45" s="13">
        <v>21430575</v>
      </c>
      <c r="D45" s="13">
        <v>2914200</v>
      </c>
      <c r="E45" s="13">
        <v>8397782</v>
      </c>
      <c r="F45" s="13">
        <v>2474438</v>
      </c>
      <c r="G45" s="13">
        <v>0</v>
      </c>
      <c r="H45" s="13">
        <v>792</v>
      </c>
      <c r="I45" s="13">
        <v>6264313</v>
      </c>
      <c r="J45" s="13">
        <v>13965030</v>
      </c>
      <c r="K45" s="13">
        <v>674334</v>
      </c>
      <c r="L45" s="14">
        <f t="shared" si="0"/>
        <v>56121464</v>
      </c>
      <c r="M45" s="8"/>
    </row>
    <row r="46" spans="1:13" s="9" customFormat="1" x14ac:dyDescent="0.2">
      <c r="A46" s="23">
        <v>539</v>
      </c>
      <c r="B46" s="24" t="s">
        <v>61</v>
      </c>
      <c r="C46" s="25">
        <v>5429377</v>
      </c>
      <c r="D46" s="25">
        <v>752988</v>
      </c>
      <c r="E46" s="25">
        <v>1107350</v>
      </c>
      <c r="F46" s="25">
        <v>466397</v>
      </c>
      <c r="G46" s="25">
        <v>0</v>
      </c>
      <c r="H46" s="25">
        <v>0</v>
      </c>
      <c r="I46" s="25">
        <v>1319644</v>
      </c>
      <c r="J46" s="25">
        <v>2915481</v>
      </c>
      <c r="K46" s="25">
        <v>721468</v>
      </c>
      <c r="L46" s="14">
        <f t="shared" si="0"/>
        <v>12712705</v>
      </c>
      <c r="M46" s="26"/>
    </row>
    <row r="47" spans="1:13" s="9" customFormat="1" x14ac:dyDescent="0.2">
      <c r="A47" s="10" t="s">
        <v>22</v>
      </c>
      <c r="B47" s="22" t="s">
        <v>22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8"/>
    </row>
    <row r="48" spans="1:13" x14ac:dyDescent="0.2">
      <c r="A48" s="3" t="s">
        <v>22</v>
      </c>
      <c r="B48" s="3" t="s">
        <v>62</v>
      </c>
      <c r="C48" s="27">
        <f>SUM(C8:C46)</f>
        <v>773594037</v>
      </c>
      <c r="D48" s="27">
        <f t="shared" ref="D48:L48" si="1">SUM(D8:D46)</f>
        <v>123748199</v>
      </c>
      <c r="E48" s="27">
        <f t="shared" si="1"/>
        <v>176346942</v>
      </c>
      <c r="F48" s="27">
        <f t="shared" si="1"/>
        <v>27803699</v>
      </c>
      <c r="G48" s="27">
        <f t="shared" si="1"/>
        <v>1100</v>
      </c>
      <c r="H48" s="27">
        <f t="shared" si="1"/>
        <v>9904906</v>
      </c>
      <c r="I48" s="27">
        <f t="shared" si="1"/>
        <v>233013140</v>
      </c>
      <c r="J48" s="27">
        <f t="shared" si="1"/>
        <v>404423249</v>
      </c>
      <c r="K48" s="27">
        <f t="shared" si="1"/>
        <v>79515667</v>
      </c>
      <c r="L48" s="27">
        <f t="shared" si="1"/>
        <v>1828350939</v>
      </c>
      <c r="M48" s="1"/>
    </row>
    <row r="49" spans="1:13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1"/>
    </row>
    <row r="50" spans="1:13" x14ac:dyDescent="0.2">
      <c r="A50" s="3" t="s">
        <v>63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1"/>
    </row>
    <row r="51" spans="1:13" x14ac:dyDescent="0.2">
      <c r="A51" s="3" t="s">
        <v>64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</sheetData>
  <mergeCells count="3">
    <mergeCell ref="A1:L1"/>
    <mergeCell ref="A2:L2"/>
    <mergeCell ref="A3:L3"/>
  </mergeCells>
  <printOptions horizontalCentered="1"/>
  <pageMargins left="0.7" right="0.7" top="0.75" bottom="0.75" header="0.3" footer="0.3"/>
  <pageSetup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IV-12</vt:lpstr>
      <vt:lpstr>'IV-12'!Print_Area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 Arsenault</dc:creator>
  <cp:lastModifiedBy>Jared Ebel</cp:lastModifiedBy>
  <dcterms:created xsi:type="dcterms:W3CDTF">2017-08-14T19:09:04Z</dcterms:created>
  <dcterms:modified xsi:type="dcterms:W3CDTF">2017-10-16T20:44:16Z</dcterms:modified>
</cp:coreProperties>
</file>